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170" windowHeight="12120" tabRatio="649"/>
  </bookViews>
  <sheets>
    <sheet name="Комфорт 2015" sheetId="11" r:id="rId1"/>
  </sheets>
  <definedNames>
    <definedName name="_xlnm.Print_Area" localSheetId="0">'Комфорт 2015'!$A$1:$AT$35</definedName>
  </definedNames>
  <calcPr calcId="125725"/>
</workbook>
</file>

<file path=xl/calcChain.xml><?xml version="1.0" encoding="utf-8"?>
<calcChain xmlns="http://schemas.openxmlformats.org/spreadsheetml/2006/main">
  <c r="AU13" i="11"/>
  <c r="AU31"/>
  <c r="AU32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2"/>
  <c r="U12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T12"/>
  <c r="S12"/>
  <c r="M29"/>
  <c r="K31"/>
  <c r="K19"/>
  <c r="D19" s="1"/>
  <c r="K18"/>
  <c r="D18" s="1"/>
  <c r="K16"/>
  <c r="D20"/>
  <c r="D23"/>
  <c r="AL32"/>
  <c r="AJ32"/>
  <c r="D14"/>
  <c r="D15"/>
  <c r="D17"/>
  <c r="D21"/>
  <c r="D22"/>
  <c r="D24"/>
  <c r="D25"/>
  <c r="D26"/>
  <c r="D27"/>
  <c r="D28"/>
  <c r="D29"/>
  <c r="D30"/>
  <c r="I32"/>
  <c r="O32"/>
  <c r="D13"/>
  <c r="AS32"/>
  <c r="AT32"/>
  <c r="AR32"/>
  <c r="AQ32"/>
  <c r="AP32"/>
  <c r="AO32"/>
  <c r="AK32"/>
  <c r="AI32"/>
  <c r="K32"/>
  <c r="L18"/>
  <c r="L32"/>
  <c r="D16"/>
  <c r="J32"/>
  <c r="F32"/>
  <c r="H32"/>
  <c r="M32"/>
  <c r="N32"/>
  <c r="P32"/>
  <c r="Q32"/>
  <c r="R32"/>
  <c r="S32"/>
  <c r="U32"/>
  <c r="V32"/>
  <c r="W32"/>
  <c r="X32"/>
  <c r="Y32"/>
  <c r="Z32"/>
  <c r="AA32"/>
  <c r="AB32"/>
  <c r="AC32"/>
  <c r="AD32"/>
  <c r="AE32"/>
  <c r="AF32"/>
  <c r="AG32"/>
  <c r="AH32"/>
  <c r="AM32"/>
  <c r="AN32"/>
  <c r="G32"/>
  <c r="E32"/>
  <c r="C32"/>
  <c r="A14"/>
  <c r="D32" l="1"/>
</calcChain>
</file>

<file path=xl/sharedStrings.xml><?xml version="1.0" encoding="utf-8"?>
<sst xmlns="http://schemas.openxmlformats.org/spreadsheetml/2006/main" count="161" uniqueCount="82">
  <si>
    <t>Ремонт кровли тамбуров</t>
  </si>
  <si>
    <t>Факт</t>
  </si>
  <si>
    <t>Общая площадь дома</t>
  </si>
  <si>
    <t>Адрес</t>
  </si>
  <si>
    <t>Ст-ть, тыс. руб.</t>
  </si>
  <si>
    <t>Ремонт тамбуров</t>
  </si>
  <si>
    <t>Ремонт межпанельных швов</t>
  </si>
  <si>
    <t>№</t>
  </si>
  <si>
    <t>Др.народов 18а</t>
  </si>
  <si>
    <t>Др.народов 18б</t>
  </si>
  <si>
    <t>Ст.Повха 12</t>
  </si>
  <si>
    <t>Мира 2а</t>
  </si>
  <si>
    <t>Мира 2б</t>
  </si>
  <si>
    <t>Мира 4</t>
  </si>
  <si>
    <t>Мира 4а</t>
  </si>
  <si>
    <t>Мира 6</t>
  </si>
  <si>
    <t>Др.народов 18</t>
  </si>
  <si>
    <t>Мира 2</t>
  </si>
  <si>
    <t>Др.народов 22</t>
  </si>
  <si>
    <t>Др.народов 22а</t>
  </si>
  <si>
    <t>Др.народов 26а</t>
  </si>
  <si>
    <t>Др.народов 26б</t>
  </si>
  <si>
    <t>Др.народов 28</t>
  </si>
  <si>
    <t>Ст.Повха 2</t>
  </si>
  <si>
    <t>Ст.Повха 4</t>
  </si>
  <si>
    <t>Ст.Повха 6</t>
  </si>
  <si>
    <t>Ст.Повха 8</t>
  </si>
  <si>
    <t>ООО "Золотой берег"</t>
  </si>
  <si>
    <t>ИП Московкин А.С.</t>
  </si>
  <si>
    <t>Ремонт кровли над квартирами</t>
  </si>
  <si>
    <t>№ договора</t>
  </si>
  <si>
    <t>Замена окон</t>
  </si>
  <si>
    <t>Замена светильников</t>
  </si>
  <si>
    <t>Ед. изм. шт</t>
  </si>
  <si>
    <t>Ед. изм. М2</t>
  </si>
  <si>
    <t>Ед. изм. м.п.</t>
  </si>
  <si>
    <t>Ед. изм.</t>
  </si>
  <si>
    <t>Ед. изм.м2</t>
  </si>
  <si>
    <t>Ед. изм. М.п</t>
  </si>
  <si>
    <t>Подрядные организации</t>
  </si>
  <si>
    <t>3 года</t>
  </si>
  <si>
    <t>1 год</t>
  </si>
  <si>
    <t>2 года</t>
  </si>
  <si>
    <t>РиПСИ</t>
  </si>
  <si>
    <t>ООО "ФОСТ"</t>
  </si>
  <si>
    <t>Ремонт подъездов, тыс. руб</t>
  </si>
  <si>
    <t>Замена оборудования АИТП</t>
  </si>
  <si>
    <t>ИП Бибаева</t>
  </si>
  <si>
    <t>Поверка манометром</t>
  </si>
  <si>
    <t>Замена циркуляционных насосов</t>
  </si>
  <si>
    <t>Ремонт пола в подъездах</t>
  </si>
  <si>
    <t xml:space="preserve">Ремонт крылец, ступеней </t>
  </si>
  <si>
    <t>Ед. изм.шт</t>
  </si>
  <si>
    <t>Манометры</t>
  </si>
  <si>
    <t>Замена дверных блоков в мусоропроводах</t>
  </si>
  <si>
    <t>Замена дверных блоков в тамбурах</t>
  </si>
  <si>
    <t>Замена дверных блоков в подвалах</t>
  </si>
  <si>
    <t>Обшивка тамбуров профнастилом</t>
  </si>
  <si>
    <t>Замена электрических щитов</t>
  </si>
  <si>
    <t>Замена  запорной арматуры и электрнного регулятора</t>
  </si>
  <si>
    <t>Ремонт системы канализации</t>
  </si>
  <si>
    <t xml:space="preserve"> </t>
  </si>
  <si>
    <t>1-к от 01.06.2015</t>
  </si>
  <si>
    <t>Гарантийный срок</t>
  </si>
  <si>
    <t>№1-к от 01.04.2015</t>
  </si>
  <si>
    <t>№1-к от 01.06.2015 № 2-к от 15.07.2015</t>
  </si>
  <si>
    <t>№ 3/02-15 от 06.05.2015</t>
  </si>
  <si>
    <t>52 МО/15 от 21.07.2015</t>
  </si>
  <si>
    <t>ООО Комфорт"</t>
  </si>
  <si>
    <t>ООО"Солнечный мир"</t>
  </si>
  <si>
    <t>№2014016 от 26.12. 2014</t>
  </si>
  <si>
    <t>ИП Московкин А.С. ИП Исмаилов А. К.</t>
  </si>
  <si>
    <t>№8 от 20.11.2015</t>
  </si>
  <si>
    <t>№1 от 11.2.2015</t>
  </si>
  <si>
    <t>Стройэнергоснаб</t>
  </si>
  <si>
    <t>№ 088-2015 т 06.04.2015</t>
  </si>
  <si>
    <t>ООО"СнабПартнер"</t>
  </si>
  <si>
    <t>№57/14 от 01.09.2014 г.</t>
  </si>
  <si>
    <t>Доп. сог.№1-к 01.12.2015г</t>
  </si>
  <si>
    <t>Отчет о выполнении работ по текущему ремонту жилищного фонда ООО "Комфорт" за 2015 год</t>
  </si>
  <si>
    <t>Покраска фасада</t>
  </si>
  <si>
    <t>ИТОГО, тыс.руб.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</si>
</sst>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center" vertical="distributed" wrapText="1"/>
    </xf>
    <xf numFmtId="1" fontId="2" fillId="2" borderId="1" xfId="0" applyNumberFormat="1" applyFont="1" applyFill="1" applyBorder="1" applyAlignment="1">
      <alignment horizontal="center" vertical="distributed" wrapText="1"/>
    </xf>
    <xf numFmtId="165" fontId="5" fillId="2" borderId="1" xfId="0" applyNumberFormat="1" applyFont="1" applyFill="1" applyBorder="1" applyAlignment="1">
      <alignment horizontal="left" vertical="distributed" wrapText="1"/>
    </xf>
    <xf numFmtId="0" fontId="7" fillId="2" borderId="0" xfId="0" applyFont="1" applyFill="1" applyAlignment="1">
      <alignment horizontal="center"/>
    </xf>
    <xf numFmtId="165" fontId="8" fillId="2" borderId="0" xfId="0" applyNumberFormat="1" applyFont="1" applyFill="1"/>
    <xf numFmtId="0" fontId="0" fillId="2" borderId="0" xfId="0" applyFill="1"/>
    <xf numFmtId="0" fontId="8" fillId="2" borderId="0" xfId="0" applyFont="1" applyFill="1"/>
    <xf numFmtId="0" fontId="5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5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distributed" wrapText="1"/>
    </xf>
    <xf numFmtId="2" fontId="2" fillId="2" borderId="1" xfId="0" applyNumberFormat="1" applyFont="1" applyFill="1" applyBorder="1" applyAlignment="1">
      <alignment horizontal="center" vertical="distributed" wrapText="1"/>
    </xf>
    <xf numFmtId="4" fontId="2" fillId="2" borderId="1" xfId="0" applyNumberFormat="1" applyFont="1" applyFill="1" applyBorder="1" applyAlignment="1">
      <alignment horizontal="center" vertical="distributed" wrapText="1"/>
    </xf>
    <xf numFmtId="164" fontId="5" fillId="2" borderId="1" xfId="0" applyNumberFormat="1" applyFont="1" applyFill="1" applyBorder="1" applyAlignment="1">
      <alignment horizontal="center" vertical="distributed" wrapText="1"/>
    </xf>
    <xf numFmtId="165" fontId="5" fillId="2" borderId="1" xfId="0" applyNumberFormat="1" applyFont="1" applyFill="1" applyBorder="1" applyAlignment="1">
      <alignment horizontal="center" vertical="distributed" wrapText="1"/>
    </xf>
    <xf numFmtId="4" fontId="5" fillId="2" borderId="1" xfId="0" applyNumberFormat="1" applyFont="1" applyFill="1" applyBorder="1" applyAlignment="1">
      <alignment horizontal="center" vertical="distributed" wrapText="1"/>
    </xf>
    <xf numFmtId="3" fontId="5" fillId="2" borderId="1" xfId="0" applyNumberFormat="1" applyFont="1" applyFill="1" applyBorder="1" applyAlignment="1">
      <alignment horizontal="center" vertical="distributed" wrapText="1"/>
    </xf>
    <xf numFmtId="1" fontId="5" fillId="2" borderId="1" xfId="0" applyNumberFormat="1" applyFont="1" applyFill="1" applyBorder="1" applyAlignment="1">
      <alignment horizontal="center" vertical="distributed" wrapText="1"/>
    </xf>
    <xf numFmtId="0" fontId="2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distributed" wrapText="1"/>
    </xf>
    <xf numFmtId="4" fontId="2" fillId="2" borderId="3" xfId="0" applyNumberFormat="1" applyFont="1" applyFill="1" applyBorder="1" applyAlignment="1">
      <alignment horizontal="center" vertical="distributed" wrapText="1"/>
    </xf>
    <xf numFmtId="165" fontId="2" fillId="2" borderId="1" xfId="0" applyNumberFormat="1" applyFont="1" applyFill="1" applyBorder="1" applyAlignment="1">
      <alignment horizontal="center" vertical="distributed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distributed" wrapText="1"/>
    </xf>
    <xf numFmtId="165" fontId="7" fillId="2" borderId="0" xfId="0" applyNumberFormat="1" applyFont="1" applyFill="1" applyAlignment="1">
      <alignment horizontal="left" vertical="distributed" wrapText="1"/>
    </xf>
    <xf numFmtId="0" fontId="0" fillId="2" borderId="1" xfId="0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U40"/>
  <sheetViews>
    <sheetView tabSelected="1" zoomScaleNormal="100" workbookViewId="0">
      <pane xSplit="4" topLeftCell="E1" activePane="topRight" state="frozen"/>
      <selection pane="topRight" activeCell="AU32" sqref="AU32"/>
    </sheetView>
  </sheetViews>
  <sheetFormatPr defaultRowHeight="12.75"/>
  <cols>
    <col min="1" max="1" width="4" style="10" customWidth="1"/>
    <col min="2" max="2" width="14.28515625" style="4" customWidth="1"/>
    <col min="3" max="3" width="8" style="13" customWidth="1"/>
    <col min="4" max="4" width="9.85546875" style="4" customWidth="1"/>
    <col min="5" max="5" width="6.7109375" style="4" customWidth="1"/>
    <col min="6" max="6" width="5" style="4" customWidth="1"/>
    <col min="7" max="7" width="6.28515625" style="4" customWidth="1"/>
    <col min="8" max="8" width="4.7109375" style="4" customWidth="1"/>
    <col min="9" max="9" width="6.85546875" style="4" customWidth="1"/>
    <col min="10" max="10" width="5" style="4" customWidth="1"/>
    <col min="11" max="11" width="6.5703125" style="4" customWidth="1"/>
    <col min="12" max="12" width="6" style="4" customWidth="1"/>
    <col min="13" max="13" width="7.140625" style="4" customWidth="1"/>
    <col min="14" max="14" width="4.140625" style="4" customWidth="1"/>
    <col min="15" max="15" width="7.140625" style="4" customWidth="1"/>
    <col min="16" max="16" width="3" style="10" customWidth="1"/>
    <col min="17" max="17" width="5.7109375" style="10" customWidth="1"/>
    <col min="18" max="18" width="5" style="10" customWidth="1"/>
    <col min="19" max="19" width="7.140625" style="10" customWidth="1"/>
    <col min="20" max="20" width="3.140625" style="10" customWidth="1"/>
    <col min="21" max="21" width="5.5703125" style="10" customWidth="1"/>
    <col min="22" max="22" width="5.28515625" style="10" customWidth="1"/>
    <col min="23" max="23" width="5.85546875" style="10" customWidth="1"/>
    <col min="24" max="24" width="4.5703125" style="10" customWidth="1"/>
    <col min="25" max="25" width="6.28515625" style="10" customWidth="1"/>
    <col min="26" max="26" width="3.42578125" style="10" customWidth="1"/>
    <col min="27" max="27" width="5.5703125" style="10" customWidth="1"/>
    <col min="28" max="28" width="4.140625" style="10" customWidth="1"/>
    <col min="29" max="29" width="7.140625" style="4" customWidth="1"/>
    <col min="30" max="30" width="4.140625" style="4" customWidth="1"/>
    <col min="31" max="31" width="6.42578125" style="4" customWidth="1"/>
    <col min="32" max="32" width="4.5703125" style="4" customWidth="1"/>
    <col min="33" max="33" width="7.140625" style="4" customWidth="1"/>
    <col min="34" max="34" width="3.7109375" style="4" customWidth="1"/>
    <col min="35" max="35" width="6" style="4" customWidth="1"/>
    <col min="36" max="36" width="4.7109375" style="4" customWidth="1"/>
    <col min="37" max="37" width="5.85546875" style="4" customWidth="1"/>
    <col min="38" max="38" width="4.42578125" style="4" customWidth="1"/>
    <col min="39" max="39" width="5.5703125" style="4" customWidth="1"/>
    <col min="40" max="40" width="3.85546875" style="4" customWidth="1"/>
    <col min="41" max="41" width="6.140625" style="4" customWidth="1"/>
    <col min="42" max="42" width="3.28515625" style="4" customWidth="1"/>
    <col min="43" max="43" width="7.42578125" style="4" customWidth="1"/>
    <col min="44" max="44" width="3.7109375" style="4" customWidth="1"/>
    <col min="45" max="45" width="6.140625" style="4" customWidth="1"/>
    <col min="46" max="46" width="3.28515625" style="4" customWidth="1"/>
    <col min="47" max="16384" width="9.140625" style="4"/>
  </cols>
  <sheetData>
    <row r="1" spans="1:47" s="1" customFormat="1" ht="12" customHeight="1">
      <c r="A1" s="2"/>
      <c r="V1" s="2"/>
      <c r="X1" s="2"/>
    </row>
    <row r="2" spans="1:47" ht="12.75" customHeight="1">
      <c r="A2" s="28"/>
      <c r="B2" s="15"/>
      <c r="C2" s="14" t="s">
        <v>79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2"/>
      <c r="AB2" s="2"/>
      <c r="AC2" s="1"/>
      <c r="AD2" s="1"/>
      <c r="AE2" s="1"/>
    </row>
    <row r="3" spans="1:47">
      <c r="A3" s="2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"/>
      <c r="Q3" s="5"/>
      <c r="R3" s="5"/>
      <c r="S3" s="5"/>
      <c r="T3" s="5"/>
      <c r="U3" s="2"/>
      <c r="V3" s="2"/>
      <c r="W3" s="2"/>
      <c r="X3" s="2"/>
      <c r="Y3" s="2"/>
      <c r="Z3" s="2"/>
      <c r="AA3" s="2"/>
      <c r="AB3" s="2"/>
      <c r="AC3" s="1"/>
      <c r="AD3" s="1"/>
      <c r="AE3" s="1"/>
    </row>
    <row r="4" spans="1:47" s="32" customFormat="1" ht="45.75" customHeight="1">
      <c r="A4" s="40" t="s">
        <v>7</v>
      </c>
      <c r="B4" s="40" t="s">
        <v>3</v>
      </c>
      <c r="C4" s="40" t="s">
        <v>2</v>
      </c>
      <c r="D4" s="43" t="s">
        <v>1</v>
      </c>
      <c r="E4" s="40" t="s">
        <v>45</v>
      </c>
      <c r="F4" s="40"/>
      <c r="G4" s="40" t="s">
        <v>5</v>
      </c>
      <c r="H4" s="40"/>
      <c r="I4" s="40" t="s">
        <v>31</v>
      </c>
      <c r="J4" s="40"/>
      <c r="K4" s="41" t="s">
        <v>29</v>
      </c>
      <c r="L4" s="41"/>
      <c r="M4" s="40" t="s">
        <v>6</v>
      </c>
      <c r="N4" s="40"/>
      <c r="O4" s="40" t="s">
        <v>48</v>
      </c>
      <c r="P4" s="40"/>
      <c r="Q4" s="40" t="s">
        <v>0</v>
      </c>
      <c r="R4" s="40"/>
      <c r="S4" s="44" t="s">
        <v>49</v>
      </c>
      <c r="T4" s="45"/>
      <c r="U4" s="44" t="s">
        <v>32</v>
      </c>
      <c r="V4" s="45"/>
      <c r="W4" s="44" t="s">
        <v>50</v>
      </c>
      <c r="X4" s="45"/>
      <c r="Y4" s="44" t="s">
        <v>51</v>
      </c>
      <c r="Z4" s="45"/>
      <c r="AA4" s="44" t="s">
        <v>80</v>
      </c>
      <c r="AB4" s="45"/>
      <c r="AC4" s="44" t="s">
        <v>59</v>
      </c>
      <c r="AD4" s="45"/>
      <c r="AE4" s="51" t="s">
        <v>46</v>
      </c>
      <c r="AF4" s="51"/>
      <c r="AG4" s="51" t="s">
        <v>54</v>
      </c>
      <c r="AH4" s="51"/>
      <c r="AI4" s="51" t="s">
        <v>55</v>
      </c>
      <c r="AJ4" s="51"/>
      <c r="AK4" s="51" t="s">
        <v>56</v>
      </c>
      <c r="AL4" s="51"/>
      <c r="AM4" s="51" t="s">
        <v>53</v>
      </c>
      <c r="AN4" s="51"/>
      <c r="AO4" s="51" t="s">
        <v>57</v>
      </c>
      <c r="AP4" s="51"/>
      <c r="AQ4" s="51" t="s">
        <v>58</v>
      </c>
      <c r="AR4" s="51"/>
      <c r="AS4" s="51" t="s">
        <v>60</v>
      </c>
      <c r="AT4" s="51"/>
      <c r="AU4" s="36" t="s">
        <v>81</v>
      </c>
    </row>
    <row r="5" spans="1:47" ht="12.75" customHeight="1">
      <c r="A5" s="40"/>
      <c r="B5" s="40"/>
      <c r="C5" s="42"/>
      <c r="D5" s="43"/>
      <c r="E5" s="43" t="s">
        <v>4</v>
      </c>
      <c r="F5" s="43" t="s">
        <v>33</v>
      </c>
      <c r="G5" s="43" t="s">
        <v>4</v>
      </c>
      <c r="H5" s="43" t="s">
        <v>33</v>
      </c>
      <c r="I5" s="43" t="s">
        <v>4</v>
      </c>
      <c r="J5" s="43" t="s">
        <v>33</v>
      </c>
      <c r="K5" s="43" t="s">
        <v>4</v>
      </c>
      <c r="L5" s="43" t="s">
        <v>34</v>
      </c>
      <c r="M5" s="43" t="s">
        <v>4</v>
      </c>
      <c r="N5" s="43" t="s">
        <v>35</v>
      </c>
      <c r="O5" s="43" t="s">
        <v>4</v>
      </c>
      <c r="P5" s="43" t="s">
        <v>36</v>
      </c>
      <c r="Q5" s="43" t="s">
        <v>4</v>
      </c>
      <c r="R5" s="43" t="s">
        <v>37</v>
      </c>
      <c r="S5" s="43" t="s">
        <v>4</v>
      </c>
      <c r="T5" s="43" t="s">
        <v>37</v>
      </c>
      <c r="U5" s="43" t="s">
        <v>4</v>
      </c>
      <c r="V5" s="43" t="s">
        <v>38</v>
      </c>
      <c r="W5" s="43" t="s">
        <v>4</v>
      </c>
      <c r="X5" s="43" t="s">
        <v>37</v>
      </c>
      <c r="Y5" s="43" t="s">
        <v>4</v>
      </c>
      <c r="Z5" s="43" t="s">
        <v>36</v>
      </c>
      <c r="AA5" s="43" t="s">
        <v>4</v>
      </c>
      <c r="AB5" s="43" t="s">
        <v>34</v>
      </c>
      <c r="AC5" s="43" t="s">
        <v>4</v>
      </c>
      <c r="AD5" s="43" t="s">
        <v>52</v>
      </c>
      <c r="AE5" s="43" t="s">
        <v>4</v>
      </c>
      <c r="AF5" s="43" t="s">
        <v>36</v>
      </c>
      <c r="AG5" s="43" t="s">
        <v>4</v>
      </c>
      <c r="AH5" s="43" t="s">
        <v>36</v>
      </c>
      <c r="AI5" s="43" t="s">
        <v>4</v>
      </c>
      <c r="AJ5" s="43" t="s">
        <v>36</v>
      </c>
      <c r="AK5" s="43" t="s">
        <v>4</v>
      </c>
      <c r="AL5" s="43" t="s">
        <v>36</v>
      </c>
      <c r="AM5" s="43" t="s">
        <v>4</v>
      </c>
      <c r="AN5" s="43" t="s">
        <v>36</v>
      </c>
      <c r="AO5" s="43" t="s">
        <v>4</v>
      </c>
      <c r="AP5" s="43" t="s">
        <v>36</v>
      </c>
      <c r="AQ5" s="43" t="s">
        <v>4</v>
      </c>
      <c r="AR5" s="43" t="s">
        <v>36</v>
      </c>
      <c r="AS5" s="43" t="s">
        <v>4</v>
      </c>
      <c r="AT5" s="43" t="s">
        <v>36</v>
      </c>
      <c r="AU5" s="37"/>
    </row>
    <row r="6" spans="1:47">
      <c r="A6" s="40"/>
      <c r="B6" s="40"/>
      <c r="C6" s="42"/>
      <c r="D6" s="43"/>
      <c r="E6" s="43"/>
      <c r="F6" s="49"/>
      <c r="G6" s="43"/>
      <c r="H6" s="49"/>
      <c r="I6" s="43"/>
      <c r="J6" s="49"/>
      <c r="K6" s="43"/>
      <c r="L6" s="49"/>
      <c r="M6" s="43"/>
      <c r="N6" s="49"/>
      <c r="O6" s="43"/>
      <c r="P6" s="48"/>
      <c r="Q6" s="48"/>
      <c r="R6" s="48"/>
      <c r="S6" s="48"/>
      <c r="T6" s="48"/>
      <c r="U6" s="43"/>
      <c r="V6" s="48"/>
      <c r="W6" s="48"/>
      <c r="X6" s="48"/>
      <c r="Y6" s="43"/>
      <c r="Z6" s="48"/>
      <c r="AA6" s="43"/>
      <c r="AB6" s="48"/>
      <c r="AC6" s="43"/>
      <c r="AD6" s="48"/>
      <c r="AE6" s="43"/>
      <c r="AF6" s="48"/>
      <c r="AG6" s="43"/>
      <c r="AH6" s="48"/>
      <c r="AI6" s="43"/>
      <c r="AJ6" s="48"/>
      <c r="AK6" s="43"/>
      <c r="AL6" s="48"/>
      <c r="AM6" s="43"/>
      <c r="AN6" s="48"/>
      <c r="AO6" s="43"/>
      <c r="AP6" s="48"/>
      <c r="AQ6" s="43"/>
      <c r="AR6" s="48"/>
      <c r="AS6" s="43"/>
      <c r="AT6" s="48"/>
      <c r="AU6" s="37"/>
    </row>
    <row r="7" spans="1:47">
      <c r="A7" s="40"/>
      <c r="B7" s="40"/>
      <c r="C7" s="42"/>
      <c r="D7" s="43"/>
      <c r="E7" s="43"/>
      <c r="F7" s="49"/>
      <c r="G7" s="43"/>
      <c r="H7" s="49"/>
      <c r="I7" s="43"/>
      <c r="J7" s="49"/>
      <c r="K7" s="43"/>
      <c r="L7" s="49"/>
      <c r="M7" s="43"/>
      <c r="N7" s="49"/>
      <c r="O7" s="43"/>
      <c r="P7" s="48"/>
      <c r="Q7" s="48"/>
      <c r="R7" s="48"/>
      <c r="S7" s="48"/>
      <c r="T7" s="48"/>
      <c r="U7" s="43"/>
      <c r="V7" s="48"/>
      <c r="W7" s="48"/>
      <c r="X7" s="48"/>
      <c r="Y7" s="43"/>
      <c r="Z7" s="48"/>
      <c r="AA7" s="43"/>
      <c r="AB7" s="48"/>
      <c r="AC7" s="43"/>
      <c r="AD7" s="48"/>
      <c r="AE7" s="43"/>
      <c r="AF7" s="48"/>
      <c r="AG7" s="43"/>
      <c r="AH7" s="48"/>
      <c r="AI7" s="43"/>
      <c r="AJ7" s="48"/>
      <c r="AK7" s="43"/>
      <c r="AL7" s="48"/>
      <c r="AM7" s="43"/>
      <c r="AN7" s="48"/>
      <c r="AO7" s="43"/>
      <c r="AP7" s="48"/>
      <c r="AQ7" s="43"/>
      <c r="AR7" s="48"/>
      <c r="AS7" s="43"/>
      <c r="AT7" s="48"/>
      <c r="AU7" s="37"/>
    </row>
    <row r="8" spans="1:47">
      <c r="A8" s="40"/>
      <c r="B8" s="40"/>
      <c r="C8" s="42"/>
      <c r="D8" s="43"/>
      <c r="E8" s="43"/>
      <c r="F8" s="49"/>
      <c r="G8" s="43"/>
      <c r="H8" s="49"/>
      <c r="I8" s="43"/>
      <c r="J8" s="49"/>
      <c r="K8" s="43"/>
      <c r="L8" s="49"/>
      <c r="M8" s="43"/>
      <c r="N8" s="49"/>
      <c r="O8" s="43"/>
      <c r="P8" s="48"/>
      <c r="Q8" s="48"/>
      <c r="R8" s="48"/>
      <c r="S8" s="48"/>
      <c r="T8" s="48"/>
      <c r="U8" s="43"/>
      <c r="V8" s="48"/>
      <c r="W8" s="48"/>
      <c r="X8" s="48"/>
      <c r="Y8" s="43"/>
      <c r="Z8" s="48"/>
      <c r="AA8" s="43"/>
      <c r="AB8" s="48"/>
      <c r="AC8" s="43"/>
      <c r="AD8" s="48"/>
      <c r="AE8" s="43"/>
      <c r="AF8" s="48"/>
      <c r="AG8" s="43"/>
      <c r="AH8" s="48"/>
      <c r="AI8" s="43"/>
      <c r="AJ8" s="48"/>
      <c r="AK8" s="43"/>
      <c r="AL8" s="48"/>
      <c r="AM8" s="43"/>
      <c r="AN8" s="48"/>
      <c r="AO8" s="43"/>
      <c r="AP8" s="48"/>
      <c r="AQ8" s="43"/>
      <c r="AR8" s="48"/>
      <c r="AS8" s="43"/>
      <c r="AT8" s="48"/>
      <c r="AU8" s="37"/>
    </row>
    <row r="9" spans="1:47" ht="12.75" hidden="1" customHeight="1">
      <c r="A9" s="40"/>
      <c r="B9" s="40"/>
      <c r="C9" s="42"/>
      <c r="D9" s="43"/>
      <c r="E9" s="43"/>
      <c r="F9" s="49"/>
      <c r="G9" s="43"/>
      <c r="H9" s="49"/>
      <c r="I9" s="43"/>
      <c r="J9" s="49"/>
      <c r="K9" s="43"/>
      <c r="L9" s="49"/>
      <c r="M9" s="43"/>
      <c r="N9" s="49"/>
      <c r="O9" s="43"/>
      <c r="P9" s="48"/>
      <c r="Q9" s="48"/>
      <c r="R9" s="48"/>
      <c r="S9" s="48"/>
      <c r="T9" s="48"/>
      <c r="U9" s="43"/>
      <c r="V9" s="48"/>
      <c r="W9" s="48"/>
      <c r="X9" s="48"/>
      <c r="Y9" s="43"/>
      <c r="Z9" s="48"/>
      <c r="AA9" s="43"/>
      <c r="AB9" s="48"/>
      <c r="AC9" s="43"/>
      <c r="AD9" s="48"/>
      <c r="AE9" s="43"/>
      <c r="AF9" s="48"/>
      <c r="AG9" s="43"/>
      <c r="AH9" s="48"/>
      <c r="AI9" s="43"/>
      <c r="AJ9" s="48"/>
      <c r="AK9" s="43"/>
      <c r="AL9" s="48"/>
      <c r="AM9" s="43"/>
      <c r="AN9" s="48"/>
      <c r="AO9" s="43"/>
      <c r="AP9" s="48"/>
      <c r="AQ9" s="43"/>
      <c r="AR9" s="48"/>
      <c r="AS9" s="43"/>
      <c r="AT9" s="48"/>
      <c r="AU9" s="37"/>
    </row>
    <row r="10" spans="1:47" ht="3" customHeight="1">
      <c r="A10" s="40"/>
      <c r="B10" s="40"/>
      <c r="C10" s="42"/>
      <c r="D10" s="43"/>
      <c r="E10" s="43"/>
      <c r="F10" s="49"/>
      <c r="G10" s="43"/>
      <c r="H10" s="49"/>
      <c r="I10" s="43"/>
      <c r="J10" s="49"/>
      <c r="K10" s="43"/>
      <c r="L10" s="49"/>
      <c r="M10" s="43"/>
      <c r="N10" s="49"/>
      <c r="O10" s="43"/>
      <c r="P10" s="48"/>
      <c r="Q10" s="48"/>
      <c r="R10" s="48"/>
      <c r="S10" s="48"/>
      <c r="T10" s="48"/>
      <c r="U10" s="43"/>
      <c r="V10" s="48"/>
      <c r="W10" s="48"/>
      <c r="X10" s="48"/>
      <c r="Y10" s="43"/>
      <c r="Z10" s="48"/>
      <c r="AA10" s="43"/>
      <c r="AB10" s="48"/>
      <c r="AC10" s="43"/>
      <c r="AD10" s="48"/>
      <c r="AE10" s="43"/>
      <c r="AF10" s="48"/>
      <c r="AG10" s="43"/>
      <c r="AH10" s="48"/>
      <c r="AI10" s="43"/>
      <c r="AJ10" s="48"/>
      <c r="AK10" s="43"/>
      <c r="AL10" s="48"/>
      <c r="AM10" s="43"/>
      <c r="AN10" s="48"/>
      <c r="AO10" s="43"/>
      <c r="AP10" s="48"/>
      <c r="AQ10" s="43"/>
      <c r="AR10" s="48"/>
      <c r="AS10" s="43"/>
      <c r="AT10" s="48"/>
      <c r="AU10" s="38"/>
    </row>
    <row r="11" spans="1:47" ht="12.75" hidden="1" customHeight="1">
      <c r="A11" s="40"/>
      <c r="B11" s="40"/>
      <c r="C11" s="42"/>
      <c r="D11" s="43"/>
      <c r="E11" s="43"/>
      <c r="F11" s="49"/>
      <c r="G11" s="43"/>
      <c r="H11" s="49"/>
      <c r="I11" s="43"/>
      <c r="J11" s="49"/>
      <c r="K11" s="43"/>
      <c r="L11" s="49"/>
      <c r="M11" s="43"/>
      <c r="N11" s="49"/>
      <c r="O11" s="43"/>
      <c r="P11" s="48"/>
      <c r="Q11" s="48"/>
      <c r="R11" s="48"/>
      <c r="S11" s="48"/>
      <c r="T11" s="48"/>
      <c r="U11" s="43"/>
      <c r="V11" s="48"/>
      <c r="W11" s="48"/>
      <c r="X11" s="48"/>
      <c r="Y11" s="43"/>
      <c r="Z11" s="48"/>
      <c r="AA11" s="43"/>
      <c r="AB11" s="48"/>
      <c r="AC11" s="43"/>
      <c r="AD11" s="48"/>
      <c r="AE11" s="43"/>
      <c r="AF11" s="48"/>
      <c r="AG11" s="43"/>
      <c r="AH11" s="48"/>
      <c r="AI11" s="43"/>
      <c r="AJ11" s="48"/>
      <c r="AK11" s="43"/>
      <c r="AL11" s="48"/>
      <c r="AM11" s="43"/>
      <c r="AN11" s="48"/>
      <c r="AO11" s="43"/>
      <c r="AP11" s="48"/>
      <c r="AQ11" s="43"/>
      <c r="AR11" s="48"/>
      <c r="AS11" s="43"/>
      <c r="AT11" s="48"/>
      <c r="AU11" s="19"/>
    </row>
    <row r="12" spans="1:47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f>R12+1</f>
        <v>19</v>
      </c>
      <c r="T12" s="18">
        <f t="shared" ref="T12:AU12" si="0">S12+1</f>
        <v>20</v>
      </c>
      <c r="U12" s="18">
        <f t="shared" si="0"/>
        <v>21</v>
      </c>
      <c r="V12" s="18">
        <f t="shared" si="0"/>
        <v>22</v>
      </c>
      <c r="W12" s="18">
        <f t="shared" si="0"/>
        <v>23</v>
      </c>
      <c r="X12" s="18">
        <f t="shared" si="0"/>
        <v>24</v>
      </c>
      <c r="Y12" s="18">
        <f t="shared" si="0"/>
        <v>25</v>
      </c>
      <c r="Z12" s="18">
        <f t="shared" si="0"/>
        <v>26</v>
      </c>
      <c r="AA12" s="18">
        <f t="shared" si="0"/>
        <v>27</v>
      </c>
      <c r="AB12" s="18">
        <f t="shared" si="0"/>
        <v>28</v>
      </c>
      <c r="AC12" s="18">
        <f t="shared" si="0"/>
        <v>29</v>
      </c>
      <c r="AD12" s="18">
        <f t="shared" si="0"/>
        <v>30</v>
      </c>
      <c r="AE12" s="18">
        <f t="shared" si="0"/>
        <v>31</v>
      </c>
      <c r="AF12" s="18">
        <f t="shared" si="0"/>
        <v>32</v>
      </c>
      <c r="AG12" s="18">
        <f t="shared" si="0"/>
        <v>33</v>
      </c>
      <c r="AH12" s="18">
        <f t="shared" si="0"/>
        <v>34</v>
      </c>
      <c r="AI12" s="18">
        <f t="shared" si="0"/>
        <v>35</v>
      </c>
      <c r="AJ12" s="18">
        <f t="shared" si="0"/>
        <v>36</v>
      </c>
      <c r="AK12" s="18">
        <f t="shared" si="0"/>
        <v>37</v>
      </c>
      <c r="AL12" s="18">
        <f t="shared" si="0"/>
        <v>38</v>
      </c>
      <c r="AM12" s="18">
        <f t="shared" si="0"/>
        <v>39</v>
      </c>
      <c r="AN12" s="18">
        <f t="shared" si="0"/>
        <v>40</v>
      </c>
      <c r="AO12" s="18">
        <f t="shared" si="0"/>
        <v>41</v>
      </c>
      <c r="AP12" s="18">
        <f t="shared" si="0"/>
        <v>42</v>
      </c>
      <c r="AQ12" s="18">
        <f t="shared" si="0"/>
        <v>43</v>
      </c>
      <c r="AR12" s="18">
        <f t="shared" si="0"/>
        <v>44</v>
      </c>
      <c r="AS12" s="18">
        <f t="shared" si="0"/>
        <v>45</v>
      </c>
      <c r="AT12" s="18">
        <f t="shared" si="0"/>
        <v>46</v>
      </c>
      <c r="AU12" s="18">
        <f t="shared" si="0"/>
        <v>47</v>
      </c>
    </row>
    <row r="13" spans="1:47" s="33" customFormat="1">
      <c r="A13" s="29">
        <v>1</v>
      </c>
      <c r="B13" s="6" t="s">
        <v>8</v>
      </c>
      <c r="C13" s="30">
        <v>3374.9</v>
      </c>
      <c r="D13" s="22">
        <f>E13+G13+I13+K13+M13+O13+Q13+S13+U13+W13+Y13+AA13+AC13+AE13+AG13+AM13+AI13+AK13+AO13+AQ13+AS13</f>
        <v>283.74360000000001</v>
      </c>
      <c r="E13" s="20">
        <v>91.003</v>
      </c>
      <c r="F13" s="7">
        <v>1</v>
      </c>
      <c r="G13" s="7"/>
      <c r="H13" s="8"/>
      <c r="I13" s="31">
        <v>96.021600000000007</v>
      </c>
      <c r="J13" s="8">
        <v>16</v>
      </c>
      <c r="K13" s="31">
        <v>20.399999999999999</v>
      </c>
      <c r="L13" s="8">
        <v>20</v>
      </c>
      <c r="M13" s="31">
        <v>24.059000000000001</v>
      </c>
      <c r="N13" s="8">
        <v>32</v>
      </c>
      <c r="O13" s="31">
        <v>2.75</v>
      </c>
      <c r="P13" s="8"/>
      <c r="Q13" s="31"/>
      <c r="R13" s="8"/>
      <c r="S13" s="3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1">
        <v>46</v>
      </c>
      <c r="AJ13" s="8">
        <v>4</v>
      </c>
      <c r="AK13" s="8"/>
      <c r="AL13" s="8"/>
      <c r="AM13" s="31">
        <v>3.51</v>
      </c>
      <c r="AN13" s="7">
        <v>9</v>
      </c>
      <c r="AO13" s="8"/>
      <c r="AP13" s="7"/>
      <c r="AQ13" s="8"/>
      <c r="AR13" s="7"/>
      <c r="AS13" s="8"/>
      <c r="AT13" s="7"/>
      <c r="AU13" s="20">
        <f>AS13+AQ13+AO13+AM13+AK13+AI13+AG13+AE13+AC13+AA13+Y13+W13+U13+S13+Q13+O13+M13+K13+I13+G13+E13</f>
        <v>283.74360000000001</v>
      </c>
    </row>
    <row r="14" spans="1:47" s="33" customFormat="1" ht="12.75" customHeight="1">
      <c r="A14" s="29">
        <f>A13+1</f>
        <v>2</v>
      </c>
      <c r="B14" s="6" t="s">
        <v>9</v>
      </c>
      <c r="C14" s="30">
        <v>3360.8</v>
      </c>
      <c r="D14" s="22">
        <f t="shared" ref="D14:D32" si="1">E14+G14+I14+K14+M14+O14+Q14+S14+U14+W14+Y14+AA14+AC14+AE14+AG14+AM14+AI14+AK14+AO14+AQ14+AS14</f>
        <v>282.41639999999995</v>
      </c>
      <c r="E14" s="20">
        <v>83.126000000000005</v>
      </c>
      <c r="F14" s="7">
        <v>1</v>
      </c>
      <c r="G14" s="7"/>
      <c r="H14" s="8"/>
      <c r="I14" s="31">
        <v>88</v>
      </c>
      <c r="J14" s="8">
        <v>16</v>
      </c>
      <c r="K14" s="31">
        <v>87.995000000000005</v>
      </c>
      <c r="L14" s="8">
        <v>88</v>
      </c>
      <c r="M14" s="31"/>
      <c r="N14" s="8"/>
      <c r="O14" s="31">
        <v>1.25</v>
      </c>
      <c r="P14" s="8"/>
      <c r="Q14" s="31"/>
      <c r="R14" s="8"/>
      <c r="S14" s="31">
        <v>10.130000000000001</v>
      </c>
      <c r="T14" s="8">
        <v>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31">
        <v>11.9154</v>
      </c>
      <c r="AJ14" s="8">
        <v>1</v>
      </c>
      <c r="AK14" s="8"/>
      <c r="AL14" s="8"/>
      <c r="AM14" s="31"/>
      <c r="AN14" s="7"/>
      <c r="AO14" s="8"/>
      <c r="AP14" s="7"/>
      <c r="AQ14" s="8"/>
      <c r="AR14" s="7"/>
      <c r="AS14" s="8"/>
      <c r="AT14" s="7"/>
      <c r="AU14" s="20">
        <f t="shared" ref="AU14:AU32" si="2">AS14+AQ14+AO14+AM14+AK14+AI14+AG14+AE14+AC14+AA14+Y14+W14+U14+S14+Q14+O14+M14+K14+I14+G14+E14</f>
        <v>282.41640000000001</v>
      </c>
    </row>
    <row r="15" spans="1:47" s="33" customFormat="1">
      <c r="A15" s="29">
        <v>3</v>
      </c>
      <c r="B15" s="6" t="s">
        <v>11</v>
      </c>
      <c r="C15" s="30">
        <v>3318.46</v>
      </c>
      <c r="D15" s="22">
        <f t="shared" si="1"/>
        <v>278.71635999999995</v>
      </c>
      <c r="E15" s="20">
        <v>88.05</v>
      </c>
      <c r="F15" s="7">
        <v>1</v>
      </c>
      <c r="G15" s="7"/>
      <c r="H15" s="8"/>
      <c r="I15" s="31">
        <v>35.136360000000003</v>
      </c>
      <c r="J15" s="8"/>
      <c r="K15" s="31">
        <v>96</v>
      </c>
      <c r="L15" s="8">
        <v>30</v>
      </c>
      <c r="M15" s="31">
        <v>7.5039999999999996</v>
      </c>
      <c r="N15" s="8">
        <v>10</v>
      </c>
      <c r="O15" s="31">
        <v>3.3250000000000002</v>
      </c>
      <c r="P15" s="8"/>
      <c r="Q15" s="31">
        <v>21.001000000000001</v>
      </c>
      <c r="R15" s="8">
        <v>21</v>
      </c>
      <c r="S15" s="31"/>
      <c r="T15" s="8"/>
      <c r="U15" s="8"/>
      <c r="V15" s="8"/>
      <c r="W15" s="31">
        <v>5.5</v>
      </c>
      <c r="X15" s="8">
        <v>5</v>
      </c>
      <c r="Y15" s="31">
        <v>3.0009999999999999</v>
      </c>
      <c r="Z15" s="8">
        <v>3</v>
      </c>
      <c r="AA15" s="8"/>
      <c r="AB15" s="8"/>
      <c r="AC15" s="8"/>
      <c r="AD15" s="8"/>
      <c r="AE15" s="8"/>
      <c r="AF15" s="8"/>
      <c r="AG15" s="8"/>
      <c r="AH15" s="8"/>
      <c r="AI15" s="31"/>
      <c r="AJ15" s="8"/>
      <c r="AK15" s="31">
        <v>12</v>
      </c>
      <c r="AL15" s="8">
        <v>1</v>
      </c>
      <c r="AM15" s="31"/>
      <c r="AN15" s="7"/>
      <c r="AO15" s="8"/>
      <c r="AP15" s="7"/>
      <c r="AQ15" s="8"/>
      <c r="AR15" s="7"/>
      <c r="AS15" s="20">
        <v>7.1989999999999998</v>
      </c>
      <c r="AT15" s="7">
        <v>7</v>
      </c>
      <c r="AU15" s="20">
        <f t="shared" si="2"/>
        <v>278.71636000000001</v>
      </c>
    </row>
    <row r="16" spans="1:47" s="33" customFormat="1">
      <c r="A16" s="29">
        <v>4</v>
      </c>
      <c r="B16" s="6" t="s">
        <v>12</v>
      </c>
      <c r="C16" s="30">
        <v>3350</v>
      </c>
      <c r="D16" s="22">
        <f t="shared" si="1"/>
        <v>280.58593999999999</v>
      </c>
      <c r="E16" s="7"/>
      <c r="F16" s="7"/>
      <c r="G16" s="7"/>
      <c r="H16" s="8"/>
      <c r="I16" s="31">
        <v>10.19014</v>
      </c>
      <c r="J16" s="8">
        <v>1</v>
      </c>
      <c r="K16" s="31">
        <f>225+19</f>
        <v>244</v>
      </c>
      <c r="L16" s="8">
        <v>244</v>
      </c>
      <c r="M16" s="31">
        <v>22.570799999999998</v>
      </c>
      <c r="N16" s="8">
        <v>30</v>
      </c>
      <c r="O16" s="31">
        <v>3.8250000000000002</v>
      </c>
      <c r="P16" s="8"/>
      <c r="Q16" s="31"/>
      <c r="R16" s="8"/>
      <c r="S16" s="31"/>
      <c r="T16" s="8"/>
      <c r="U16" s="8"/>
      <c r="V16" s="8"/>
      <c r="W16" s="8"/>
      <c r="X16" s="8"/>
      <c r="Y16" s="31"/>
      <c r="Z16" s="8"/>
      <c r="AA16" s="8"/>
      <c r="AB16" s="8"/>
      <c r="AC16" s="8"/>
      <c r="AD16" s="8"/>
      <c r="AE16" s="8"/>
      <c r="AF16" s="8"/>
      <c r="AG16" s="8"/>
      <c r="AH16" s="8"/>
      <c r="AI16" s="31"/>
      <c r="AJ16" s="8"/>
      <c r="AK16" s="31"/>
      <c r="AL16" s="8"/>
      <c r="AM16" s="31"/>
      <c r="AN16" s="7"/>
      <c r="AO16" s="8"/>
      <c r="AP16" s="7"/>
      <c r="AQ16" s="8"/>
      <c r="AR16" s="7"/>
      <c r="AS16" s="20"/>
      <c r="AT16" s="7"/>
      <c r="AU16" s="20">
        <f t="shared" si="2"/>
        <v>280.58593999999999</v>
      </c>
    </row>
    <row r="17" spans="1:47" s="33" customFormat="1">
      <c r="A17" s="29">
        <v>5</v>
      </c>
      <c r="B17" s="6" t="s">
        <v>13</v>
      </c>
      <c r="C17" s="30">
        <v>3348.2</v>
      </c>
      <c r="D17" s="22">
        <f t="shared" si="1"/>
        <v>281.24</v>
      </c>
      <c r="E17" s="7"/>
      <c r="F17" s="7"/>
      <c r="G17" s="7"/>
      <c r="H17" s="8"/>
      <c r="I17" s="31">
        <v>8.5</v>
      </c>
      <c r="J17" s="8">
        <v>1</v>
      </c>
      <c r="K17" s="31">
        <v>110</v>
      </c>
      <c r="L17" s="8">
        <v>110</v>
      </c>
      <c r="M17" s="31"/>
      <c r="N17" s="8"/>
      <c r="O17" s="31">
        <v>2.0750000000000002</v>
      </c>
      <c r="P17" s="8"/>
      <c r="Q17" s="31">
        <v>29.966000000000001</v>
      </c>
      <c r="R17" s="8">
        <v>28</v>
      </c>
      <c r="S17" s="31"/>
      <c r="T17" s="8"/>
      <c r="U17" s="8"/>
      <c r="V17" s="8"/>
      <c r="W17" s="8"/>
      <c r="X17" s="8"/>
      <c r="Y17" s="31"/>
      <c r="Z17" s="8"/>
      <c r="AA17" s="8"/>
      <c r="AB17" s="8"/>
      <c r="AC17" s="8"/>
      <c r="AD17" s="8"/>
      <c r="AE17" s="8"/>
      <c r="AF17" s="8"/>
      <c r="AG17" s="8"/>
      <c r="AH17" s="8"/>
      <c r="AI17" s="31">
        <v>31.5</v>
      </c>
      <c r="AJ17" s="8">
        <v>3</v>
      </c>
      <c r="AK17" s="31">
        <v>48</v>
      </c>
      <c r="AL17" s="8">
        <v>3</v>
      </c>
      <c r="AM17" s="31"/>
      <c r="AN17" s="7"/>
      <c r="AO17" s="31">
        <v>51.198999999999998</v>
      </c>
      <c r="AP17" s="7">
        <v>1</v>
      </c>
      <c r="AQ17" s="8"/>
      <c r="AR17" s="7"/>
      <c r="AS17" s="20"/>
      <c r="AT17" s="7"/>
      <c r="AU17" s="20">
        <f t="shared" si="2"/>
        <v>281.24</v>
      </c>
    </row>
    <row r="18" spans="1:47" s="33" customFormat="1">
      <c r="A18" s="29">
        <v>6</v>
      </c>
      <c r="B18" s="6" t="s">
        <v>14</v>
      </c>
      <c r="C18" s="30">
        <v>3338.24</v>
      </c>
      <c r="D18" s="22">
        <f t="shared" si="1"/>
        <v>2258.5619999999999</v>
      </c>
      <c r="E18" s="7"/>
      <c r="F18" s="7"/>
      <c r="G18" s="20"/>
      <c r="H18" s="8"/>
      <c r="I18" s="31"/>
      <c r="J18" s="8"/>
      <c r="K18" s="31">
        <f>24+100</f>
        <v>124</v>
      </c>
      <c r="L18" s="8">
        <f>100+24</f>
        <v>124</v>
      </c>
      <c r="M18" s="31"/>
      <c r="N18" s="8"/>
      <c r="O18" s="31">
        <v>2.3250000000000002</v>
      </c>
      <c r="P18" s="8"/>
      <c r="Q18" s="31">
        <v>28.797999999999998</v>
      </c>
      <c r="R18" s="8">
        <v>28</v>
      </c>
      <c r="S18" s="31">
        <v>18.239999999999998</v>
      </c>
      <c r="T18" s="8">
        <v>1</v>
      </c>
      <c r="U18" s="8"/>
      <c r="V18" s="8"/>
      <c r="W18" s="8"/>
      <c r="X18" s="8"/>
      <c r="Y18" s="31"/>
      <c r="Z18" s="8"/>
      <c r="AA18" s="8"/>
      <c r="AB18" s="8"/>
      <c r="AC18" s="8">
        <v>1980</v>
      </c>
      <c r="AD18" s="8">
        <v>11</v>
      </c>
      <c r="AE18" s="8"/>
      <c r="AF18" s="8"/>
      <c r="AG18" s="8"/>
      <c r="AH18" s="8"/>
      <c r="AI18" s="31"/>
      <c r="AJ18" s="8"/>
      <c r="AK18" s="31">
        <v>54</v>
      </c>
      <c r="AL18" s="8">
        <v>4</v>
      </c>
      <c r="AM18" s="31"/>
      <c r="AN18" s="7"/>
      <c r="AO18" s="31">
        <v>51.198999999999998</v>
      </c>
      <c r="AP18" s="7">
        <v>1</v>
      </c>
      <c r="AQ18" s="8"/>
      <c r="AR18" s="7"/>
      <c r="AS18" s="20"/>
      <c r="AT18" s="7"/>
      <c r="AU18" s="20">
        <f t="shared" si="2"/>
        <v>2258.5619999999994</v>
      </c>
    </row>
    <row r="19" spans="1:47" s="33" customFormat="1">
      <c r="A19" s="29">
        <v>7</v>
      </c>
      <c r="B19" s="6" t="s">
        <v>15</v>
      </c>
      <c r="C19" s="30">
        <v>3371.5</v>
      </c>
      <c r="D19" s="22">
        <f t="shared" si="1"/>
        <v>285.85199999999998</v>
      </c>
      <c r="E19" s="7"/>
      <c r="F19" s="7"/>
      <c r="G19" s="7"/>
      <c r="H19" s="8"/>
      <c r="I19" s="31">
        <v>25.5</v>
      </c>
      <c r="J19" s="8">
        <v>2</v>
      </c>
      <c r="K19" s="31">
        <f>128+28</f>
        <v>156</v>
      </c>
      <c r="L19" s="8">
        <v>128</v>
      </c>
      <c r="M19" s="31">
        <v>20.399999999999999</v>
      </c>
      <c r="N19" s="8">
        <v>27</v>
      </c>
      <c r="O19" s="31">
        <v>1.825</v>
      </c>
      <c r="P19" s="8"/>
      <c r="Q19" s="31">
        <v>28.797999999999998</v>
      </c>
      <c r="R19" s="8">
        <v>29</v>
      </c>
      <c r="S19" s="31"/>
      <c r="T19" s="8"/>
      <c r="U19" s="8"/>
      <c r="V19" s="8"/>
      <c r="W19" s="8"/>
      <c r="X19" s="8"/>
      <c r="Y19" s="31"/>
      <c r="Z19" s="8"/>
      <c r="AA19" s="8"/>
      <c r="AB19" s="8"/>
      <c r="AC19" s="8"/>
      <c r="AD19" s="8"/>
      <c r="AE19" s="8"/>
      <c r="AF19" s="8"/>
      <c r="AG19" s="8"/>
      <c r="AH19" s="8"/>
      <c r="AI19" s="31"/>
      <c r="AJ19" s="8"/>
      <c r="AK19" s="31">
        <v>53.329000000000001</v>
      </c>
      <c r="AL19" s="8">
        <v>4</v>
      </c>
      <c r="AM19" s="31"/>
      <c r="AN19" s="7"/>
      <c r="AO19" s="31"/>
      <c r="AP19" s="7"/>
      <c r="AQ19" s="8"/>
      <c r="AR19" s="7"/>
      <c r="AS19" s="20"/>
      <c r="AT19" s="7"/>
      <c r="AU19" s="20">
        <f t="shared" si="2"/>
        <v>285.85199999999998</v>
      </c>
    </row>
    <row r="20" spans="1:47" s="33" customFormat="1">
      <c r="A20" s="29">
        <v>8</v>
      </c>
      <c r="B20" s="6" t="s">
        <v>16</v>
      </c>
      <c r="C20" s="30">
        <v>9769.84</v>
      </c>
      <c r="D20" s="22">
        <f t="shared" si="1"/>
        <v>50530.000476000001</v>
      </c>
      <c r="E20" s="20">
        <v>263.39999999999998</v>
      </c>
      <c r="F20" s="8">
        <v>2</v>
      </c>
      <c r="G20" s="7"/>
      <c r="H20" s="8"/>
      <c r="I20" s="31">
        <v>28.801476000000001</v>
      </c>
      <c r="J20" s="8">
        <v>48</v>
      </c>
      <c r="K20" s="31">
        <v>40</v>
      </c>
      <c r="L20" s="8">
        <v>40</v>
      </c>
      <c r="M20" s="31">
        <v>15.058999999999999</v>
      </c>
      <c r="N20" s="8">
        <v>20</v>
      </c>
      <c r="O20" s="31">
        <v>4</v>
      </c>
      <c r="P20" s="8"/>
      <c r="Q20" s="31">
        <v>43.2</v>
      </c>
      <c r="R20" s="8">
        <v>43</v>
      </c>
      <c r="S20" s="31">
        <v>35.155000000000001</v>
      </c>
      <c r="T20" s="8">
        <v>2</v>
      </c>
      <c r="U20" s="8"/>
      <c r="V20" s="8"/>
      <c r="W20" s="8"/>
      <c r="X20" s="8"/>
      <c r="Y20" s="31"/>
      <c r="Z20" s="8"/>
      <c r="AA20" s="8"/>
      <c r="AB20" s="8"/>
      <c r="AC20" s="8">
        <v>50000</v>
      </c>
      <c r="AD20" s="8">
        <v>1</v>
      </c>
      <c r="AE20" s="8"/>
      <c r="AF20" s="8"/>
      <c r="AG20" s="31">
        <v>59</v>
      </c>
      <c r="AH20" s="8">
        <v>8</v>
      </c>
      <c r="AI20" s="31">
        <v>37.875</v>
      </c>
      <c r="AJ20" s="8">
        <v>3</v>
      </c>
      <c r="AK20" s="31"/>
      <c r="AL20" s="8"/>
      <c r="AM20" s="31">
        <v>3.51</v>
      </c>
      <c r="AN20" s="7">
        <v>9</v>
      </c>
      <c r="AO20" s="31"/>
      <c r="AP20" s="7"/>
      <c r="AQ20" s="8"/>
      <c r="AR20" s="7"/>
      <c r="AS20" s="20"/>
      <c r="AT20" s="7"/>
      <c r="AU20" s="20">
        <f t="shared" si="2"/>
        <v>50530.000476000001</v>
      </c>
    </row>
    <row r="21" spans="1:47" s="33" customFormat="1">
      <c r="A21" s="29">
        <v>9</v>
      </c>
      <c r="B21" s="6" t="s">
        <v>17</v>
      </c>
      <c r="C21" s="22">
        <v>9745.64</v>
      </c>
      <c r="D21" s="22">
        <f t="shared" si="1"/>
        <v>841.26639999999986</v>
      </c>
      <c r="E21" s="20">
        <v>147</v>
      </c>
      <c r="F21" s="8">
        <v>1</v>
      </c>
      <c r="G21" s="20">
        <v>17.667999999999999</v>
      </c>
      <c r="H21" s="8">
        <v>1</v>
      </c>
      <c r="I21" s="31">
        <v>288</v>
      </c>
      <c r="J21" s="8">
        <v>48</v>
      </c>
      <c r="K21" s="31">
        <v>17.806000000000001</v>
      </c>
      <c r="L21" s="8">
        <v>17</v>
      </c>
      <c r="M21" s="31"/>
      <c r="N21" s="8"/>
      <c r="O21" s="31">
        <v>2.5</v>
      </c>
      <c r="P21" s="8"/>
      <c r="Q21" s="31">
        <v>72</v>
      </c>
      <c r="R21" s="8">
        <v>64</v>
      </c>
      <c r="S21" s="31"/>
      <c r="T21" s="8"/>
      <c r="U21" s="20">
        <v>14.784000000000001</v>
      </c>
      <c r="V21" s="8">
        <v>14</v>
      </c>
      <c r="W21" s="8"/>
      <c r="X21" s="8"/>
      <c r="Y21" s="31"/>
      <c r="Z21" s="8"/>
      <c r="AA21" s="8"/>
      <c r="AB21" s="8"/>
      <c r="AC21" s="8"/>
      <c r="AD21" s="8"/>
      <c r="AE21" s="8"/>
      <c r="AF21" s="8"/>
      <c r="AG21" s="31">
        <v>88.5</v>
      </c>
      <c r="AH21" s="8">
        <v>16</v>
      </c>
      <c r="AI21" s="31"/>
      <c r="AJ21" s="8"/>
      <c r="AK21" s="31">
        <v>82.290400000000005</v>
      </c>
      <c r="AL21" s="8">
        <v>5</v>
      </c>
      <c r="AM21" s="31"/>
      <c r="AN21" s="8"/>
      <c r="AO21" s="31">
        <v>110.718</v>
      </c>
      <c r="AP21" s="8">
        <v>1</v>
      </c>
      <c r="AQ21" s="8"/>
      <c r="AR21" s="8"/>
      <c r="AS21" s="20"/>
      <c r="AT21" s="8"/>
      <c r="AU21" s="20">
        <f t="shared" si="2"/>
        <v>841.26639999999998</v>
      </c>
    </row>
    <row r="22" spans="1:47" s="33" customFormat="1">
      <c r="A22" s="29">
        <v>10</v>
      </c>
      <c r="B22" s="6" t="s">
        <v>18</v>
      </c>
      <c r="C22" s="22">
        <v>3390.9</v>
      </c>
      <c r="D22" s="22">
        <f t="shared" si="1"/>
        <v>284.8356</v>
      </c>
      <c r="E22" s="20">
        <v>80</v>
      </c>
      <c r="F22" s="8">
        <v>1</v>
      </c>
      <c r="G22" s="20">
        <v>12.79</v>
      </c>
      <c r="H22" s="8">
        <v>1</v>
      </c>
      <c r="I22" s="31">
        <v>88.015000000000001</v>
      </c>
      <c r="J22" s="8">
        <v>16</v>
      </c>
      <c r="K22" s="31">
        <v>21.957999999999998</v>
      </c>
      <c r="L22" s="8">
        <v>21</v>
      </c>
      <c r="M22" s="31"/>
      <c r="N22" s="8"/>
      <c r="O22" s="31">
        <v>0.25</v>
      </c>
      <c r="P22" s="8"/>
      <c r="Q22" s="31">
        <v>19.786999999999999</v>
      </c>
      <c r="R22" s="8">
        <v>16</v>
      </c>
      <c r="S22" s="31"/>
      <c r="T22" s="8"/>
      <c r="U22" s="8"/>
      <c r="V22" s="8"/>
      <c r="W22" s="8"/>
      <c r="X22" s="8"/>
      <c r="Y22" s="31"/>
      <c r="Z22" s="8"/>
      <c r="AA22" s="8"/>
      <c r="AB22" s="8"/>
      <c r="AC22" s="8"/>
      <c r="AD22" s="8"/>
      <c r="AE22" s="31">
        <v>62.035600000000002</v>
      </c>
      <c r="AF22" s="8">
        <v>1</v>
      </c>
      <c r="AG22" s="31"/>
      <c r="AH22" s="8"/>
      <c r="AI22" s="31"/>
      <c r="AJ22" s="8"/>
      <c r="AK22" s="31"/>
      <c r="AL22" s="8"/>
      <c r="AM22" s="31"/>
      <c r="AN22" s="7"/>
      <c r="AO22" s="31"/>
      <c r="AP22" s="7"/>
      <c r="AQ22" s="8"/>
      <c r="AR22" s="7"/>
      <c r="AS22" s="20"/>
      <c r="AT22" s="7"/>
      <c r="AU22" s="20">
        <f t="shared" si="2"/>
        <v>284.8356</v>
      </c>
    </row>
    <row r="23" spans="1:47" s="33" customFormat="1">
      <c r="A23" s="29">
        <v>11</v>
      </c>
      <c r="B23" s="6" t="s">
        <v>19</v>
      </c>
      <c r="C23" s="22">
        <v>3407.46</v>
      </c>
      <c r="D23" s="22">
        <f t="shared" si="1"/>
        <v>466.42413999999997</v>
      </c>
      <c r="E23" s="20">
        <v>83.126000000000005</v>
      </c>
      <c r="F23" s="8">
        <v>1</v>
      </c>
      <c r="G23" s="21"/>
      <c r="H23" s="8"/>
      <c r="I23" s="31">
        <v>96.084559999999996</v>
      </c>
      <c r="J23" s="8">
        <v>16</v>
      </c>
      <c r="K23" s="31">
        <v>8.4039999999999999</v>
      </c>
      <c r="L23" s="8">
        <v>8</v>
      </c>
      <c r="M23" s="31">
        <v>33.036580000000001</v>
      </c>
      <c r="N23" s="8">
        <v>44</v>
      </c>
      <c r="O23" s="31">
        <v>1.325</v>
      </c>
      <c r="P23" s="8"/>
      <c r="Q23" s="31">
        <v>16.498000000000001</v>
      </c>
      <c r="R23" s="8">
        <v>16</v>
      </c>
      <c r="S23" s="31"/>
      <c r="T23" s="8"/>
      <c r="U23" s="8"/>
      <c r="V23" s="8"/>
      <c r="W23" s="8"/>
      <c r="X23" s="8"/>
      <c r="Y23" s="31"/>
      <c r="Z23" s="8"/>
      <c r="AA23" s="8"/>
      <c r="AB23" s="8"/>
      <c r="AC23" s="8">
        <v>180</v>
      </c>
      <c r="AD23" s="8">
        <v>1</v>
      </c>
      <c r="AE23" s="31"/>
      <c r="AF23" s="8"/>
      <c r="AG23" s="31"/>
      <c r="AH23" s="8"/>
      <c r="AI23" s="31">
        <v>46</v>
      </c>
      <c r="AJ23" s="8">
        <v>4</v>
      </c>
      <c r="AK23" s="31"/>
      <c r="AL23" s="8"/>
      <c r="AM23" s="31">
        <v>1.95</v>
      </c>
      <c r="AN23" s="7">
        <v>5</v>
      </c>
      <c r="AO23" s="31"/>
      <c r="AP23" s="7"/>
      <c r="AQ23" s="8"/>
      <c r="AR23" s="7"/>
      <c r="AS23" s="20"/>
      <c r="AT23" s="7"/>
      <c r="AU23" s="20">
        <f t="shared" si="2"/>
        <v>466.42413999999997</v>
      </c>
    </row>
    <row r="24" spans="1:47" s="33" customFormat="1">
      <c r="A24" s="29">
        <v>12</v>
      </c>
      <c r="B24" s="6" t="s">
        <v>20</v>
      </c>
      <c r="C24" s="22">
        <v>3399.94</v>
      </c>
      <c r="D24" s="22">
        <f t="shared" si="1"/>
        <v>285.77359999999999</v>
      </c>
      <c r="E24" s="20"/>
      <c r="F24" s="8"/>
      <c r="G24" s="7"/>
      <c r="H24" s="8"/>
      <c r="I24" s="31"/>
      <c r="J24" s="8"/>
      <c r="K24" s="31">
        <v>214</v>
      </c>
      <c r="L24" s="8">
        <v>214</v>
      </c>
      <c r="M24" s="31">
        <v>70.523600000000002</v>
      </c>
      <c r="N24" s="8">
        <v>94</v>
      </c>
      <c r="O24" s="31">
        <v>1.25</v>
      </c>
      <c r="P24" s="8"/>
      <c r="Q24" s="31"/>
      <c r="R24" s="8"/>
      <c r="S24" s="31"/>
      <c r="T24" s="8"/>
      <c r="U24" s="8"/>
      <c r="V24" s="8"/>
      <c r="W24" s="8"/>
      <c r="X24" s="8"/>
      <c r="Y24" s="31"/>
      <c r="Z24" s="8"/>
      <c r="AA24" s="8"/>
      <c r="AB24" s="8"/>
      <c r="AC24" s="8"/>
      <c r="AD24" s="8"/>
      <c r="AE24" s="31"/>
      <c r="AF24" s="8"/>
      <c r="AG24" s="31"/>
      <c r="AH24" s="8"/>
      <c r="AI24" s="31"/>
      <c r="AJ24" s="8" t="s">
        <v>61</v>
      </c>
      <c r="AK24" s="31"/>
      <c r="AL24" s="8"/>
      <c r="AM24" s="31"/>
      <c r="AN24" s="7"/>
      <c r="AO24" s="31"/>
      <c r="AP24" s="7"/>
      <c r="AQ24" s="8"/>
      <c r="AR24" s="7"/>
      <c r="AS24" s="20"/>
      <c r="AT24" s="7"/>
      <c r="AU24" s="20">
        <f t="shared" si="2"/>
        <v>285.77359999999999</v>
      </c>
    </row>
    <row r="25" spans="1:47" s="33" customFormat="1">
      <c r="A25" s="29">
        <v>13</v>
      </c>
      <c r="B25" s="6" t="s">
        <v>21</v>
      </c>
      <c r="C25" s="22">
        <v>3344.16</v>
      </c>
      <c r="D25" s="22">
        <f t="shared" si="1"/>
        <v>280.79219999999998</v>
      </c>
      <c r="E25" s="20"/>
      <c r="F25" s="8"/>
      <c r="G25" s="7"/>
      <c r="H25" s="8"/>
      <c r="I25" s="31">
        <v>179.46714</v>
      </c>
      <c r="J25" s="8">
        <v>16</v>
      </c>
      <c r="K25" s="31">
        <v>20</v>
      </c>
      <c r="L25" s="8">
        <v>20</v>
      </c>
      <c r="M25" s="31">
        <v>39.000059999999998</v>
      </c>
      <c r="N25" s="8">
        <v>52</v>
      </c>
      <c r="O25" s="31">
        <v>2.3250000000000002</v>
      </c>
      <c r="P25" s="8"/>
      <c r="Q25" s="31"/>
      <c r="R25" s="8"/>
      <c r="S25" s="31"/>
      <c r="T25" s="8"/>
      <c r="U25" s="8"/>
      <c r="V25" s="8"/>
      <c r="W25" s="8"/>
      <c r="X25" s="8"/>
      <c r="Y25" s="31"/>
      <c r="Z25" s="8"/>
      <c r="AA25" s="8"/>
      <c r="AB25" s="8"/>
      <c r="AC25" s="8"/>
      <c r="AD25" s="8"/>
      <c r="AE25" s="31"/>
      <c r="AF25" s="8"/>
      <c r="AG25" s="31"/>
      <c r="AH25" s="8"/>
      <c r="AI25" s="31">
        <v>40</v>
      </c>
      <c r="AJ25" s="8">
        <v>4</v>
      </c>
      <c r="AK25" s="31"/>
      <c r="AL25" s="8"/>
      <c r="AM25" s="31"/>
      <c r="AN25" s="7"/>
      <c r="AO25" s="31"/>
      <c r="AP25" s="7"/>
      <c r="AQ25" s="8"/>
      <c r="AR25" s="7"/>
      <c r="AS25" s="20"/>
      <c r="AT25" s="7"/>
      <c r="AU25" s="20">
        <f t="shared" si="2"/>
        <v>280.79219999999998</v>
      </c>
    </row>
    <row r="26" spans="1:47" s="33" customFormat="1">
      <c r="A26" s="29">
        <v>14</v>
      </c>
      <c r="B26" s="6" t="s">
        <v>22</v>
      </c>
      <c r="C26" s="22">
        <v>3393.8</v>
      </c>
      <c r="D26" s="22">
        <f t="shared" si="1"/>
        <v>285.07920000000001</v>
      </c>
      <c r="E26" s="20">
        <v>82.058999999999997</v>
      </c>
      <c r="F26" s="8">
        <v>1</v>
      </c>
      <c r="G26" s="22"/>
      <c r="H26" s="8"/>
      <c r="I26" s="31">
        <v>167.39519999999999</v>
      </c>
      <c r="J26" s="8">
        <v>14</v>
      </c>
      <c r="K26" s="31">
        <v>24</v>
      </c>
      <c r="L26" s="8">
        <v>24</v>
      </c>
      <c r="M26" s="31"/>
      <c r="N26" s="8"/>
      <c r="O26" s="31">
        <v>2.8250000000000002</v>
      </c>
      <c r="P26" s="8"/>
      <c r="Q26" s="31"/>
      <c r="R26" s="8"/>
      <c r="S26" s="31"/>
      <c r="T26" s="8"/>
      <c r="U26" s="8"/>
      <c r="V26" s="8"/>
      <c r="W26" s="8"/>
      <c r="X26" s="8"/>
      <c r="Y26" s="31"/>
      <c r="Z26" s="8"/>
      <c r="AA26" s="20">
        <v>8.8000000000000007</v>
      </c>
      <c r="AB26" s="8">
        <v>30</v>
      </c>
      <c r="AC26" s="8"/>
      <c r="AD26" s="8"/>
      <c r="AE26" s="31"/>
      <c r="AF26" s="8"/>
      <c r="AG26" s="31"/>
      <c r="AH26" s="8"/>
      <c r="AI26" s="31"/>
      <c r="AJ26" s="8"/>
      <c r="AK26" s="31"/>
      <c r="AL26" s="8"/>
      <c r="AM26" s="31"/>
      <c r="AN26" s="7"/>
      <c r="AO26" s="31"/>
      <c r="AP26" s="7"/>
      <c r="AQ26" s="8"/>
      <c r="AR26" s="7"/>
      <c r="AS26" s="20"/>
      <c r="AT26" s="7"/>
      <c r="AU26" s="20">
        <f t="shared" si="2"/>
        <v>285.07920000000001</v>
      </c>
    </row>
    <row r="27" spans="1:47" s="33" customFormat="1">
      <c r="A27" s="29">
        <v>15</v>
      </c>
      <c r="B27" s="6" t="s">
        <v>23</v>
      </c>
      <c r="C27" s="22">
        <v>3306.6</v>
      </c>
      <c r="D27" s="22">
        <f t="shared" si="1"/>
        <v>277.46195999999998</v>
      </c>
      <c r="E27" s="20">
        <v>85</v>
      </c>
      <c r="F27" s="8">
        <v>1</v>
      </c>
      <c r="G27" s="20">
        <v>14</v>
      </c>
      <c r="H27" s="8">
        <v>1</v>
      </c>
      <c r="I27" s="31">
        <v>34</v>
      </c>
      <c r="J27" s="8">
        <v>4</v>
      </c>
      <c r="K27" s="31"/>
      <c r="L27" s="8"/>
      <c r="M27" s="31"/>
      <c r="N27" s="8"/>
      <c r="O27" s="31">
        <v>2.0750000000000002</v>
      </c>
      <c r="P27" s="8"/>
      <c r="Q27" s="31"/>
      <c r="R27" s="8"/>
      <c r="S27" s="31"/>
      <c r="T27" s="8"/>
      <c r="U27" s="8"/>
      <c r="V27" s="8"/>
      <c r="W27" s="8"/>
      <c r="X27" s="8"/>
      <c r="Y27" s="31"/>
      <c r="Z27" s="8"/>
      <c r="AA27" s="8"/>
      <c r="AB27" s="8"/>
      <c r="AC27" s="8"/>
      <c r="AD27" s="8"/>
      <c r="AE27" s="31">
        <v>115</v>
      </c>
      <c r="AF27" s="8">
        <v>1</v>
      </c>
      <c r="AG27" s="31"/>
      <c r="AH27" s="8"/>
      <c r="AI27" s="31"/>
      <c r="AJ27" s="8"/>
      <c r="AK27" s="31"/>
      <c r="AL27" s="8"/>
      <c r="AM27" s="31"/>
      <c r="AN27" s="7"/>
      <c r="AO27" s="31"/>
      <c r="AP27" s="7"/>
      <c r="AQ27" s="31">
        <v>27.386959999999998</v>
      </c>
      <c r="AR27" s="7">
        <v>5</v>
      </c>
      <c r="AS27" s="20"/>
      <c r="AT27" s="7"/>
      <c r="AU27" s="20">
        <f t="shared" si="2"/>
        <v>277.46195999999998</v>
      </c>
    </row>
    <row r="28" spans="1:47" s="33" customFormat="1">
      <c r="A28" s="29">
        <v>16</v>
      </c>
      <c r="B28" s="6" t="s">
        <v>24</v>
      </c>
      <c r="C28" s="22">
        <v>3400.5</v>
      </c>
      <c r="D28" s="22">
        <f t="shared" si="1"/>
        <v>4370.1490000000003</v>
      </c>
      <c r="E28" s="20">
        <v>85</v>
      </c>
      <c r="F28" s="8">
        <v>1</v>
      </c>
      <c r="G28" s="20">
        <v>14</v>
      </c>
      <c r="H28" s="8">
        <v>1</v>
      </c>
      <c r="I28" s="31">
        <v>96.005200000000002</v>
      </c>
      <c r="J28" s="8">
        <v>16</v>
      </c>
      <c r="K28" s="31">
        <v>56</v>
      </c>
      <c r="L28" s="8">
        <v>56</v>
      </c>
      <c r="M28" s="31">
        <v>12.0708</v>
      </c>
      <c r="N28" s="8">
        <v>16</v>
      </c>
      <c r="O28" s="31">
        <v>1.575</v>
      </c>
      <c r="P28" s="8"/>
      <c r="Q28" s="31">
        <v>16.498000000000001</v>
      </c>
      <c r="R28" s="8">
        <v>16</v>
      </c>
      <c r="S28" s="31"/>
      <c r="T28" s="8"/>
      <c r="U28" s="8"/>
      <c r="V28" s="8"/>
      <c r="W28" s="8"/>
      <c r="X28" s="8"/>
      <c r="Y28" s="31"/>
      <c r="Z28" s="8"/>
      <c r="AA28" s="8"/>
      <c r="AB28" s="8"/>
      <c r="AC28" s="8">
        <v>4089</v>
      </c>
      <c r="AD28" s="8">
        <v>13</v>
      </c>
      <c r="AE28" s="31"/>
      <c r="AF28" s="8"/>
      <c r="AG28" s="31"/>
      <c r="AH28" s="8"/>
      <c r="AI28" s="31"/>
      <c r="AJ28" s="8"/>
      <c r="AK28" s="31"/>
      <c r="AL28" s="8"/>
      <c r="AM28" s="31"/>
      <c r="AN28" s="7"/>
      <c r="AO28" s="31"/>
      <c r="AP28" s="7"/>
      <c r="AQ28" s="31"/>
      <c r="AR28" s="7"/>
      <c r="AS28" s="20"/>
      <c r="AT28" s="7"/>
      <c r="AU28" s="20">
        <f t="shared" si="2"/>
        <v>4370.1489999999994</v>
      </c>
    </row>
    <row r="29" spans="1:47" s="33" customFormat="1">
      <c r="A29" s="29">
        <v>17</v>
      </c>
      <c r="B29" s="6" t="s">
        <v>25</v>
      </c>
      <c r="C29" s="22">
        <v>3345.2</v>
      </c>
      <c r="D29" s="22">
        <f t="shared" si="1"/>
        <v>281.31100000000004</v>
      </c>
      <c r="E29" s="20"/>
      <c r="F29" s="7"/>
      <c r="G29" s="7"/>
      <c r="H29" s="8"/>
      <c r="I29" s="31">
        <v>34</v>
      </c>
      <c r="J29" s="8">
        <v>4</v>
      </c>
      <c r="K29" s="31">
        <v>216.00200000000001</v>
      </c>
      <c r="L29" s="8">
        <v>216</v>
      </c>
      <c r="M29" s="31">
        <f>9.75+19.559</f>
        <v>29.309000000000001</v>
      </c>
      <c r="N29" s="8">
        <v>39</v>
      </c>
      <c r="O29" s="31">
        <v>2</v>
      </c>
      <c r="P29" s="8"/>
      <c r="Q29" s="31"/>
      <c r="R29" s="8"/>
      <c r="S29" s="31"/>
      <c r="T29" s="8"/>
      <c r="U29" s="8"/>
      <c r="V29" s="8"/>
      <c r="W29" s="8"/>
      <c r="X29" s="8"/>
      <c r="Y29" s="31"/>
      <c r="Z29" s="8"/>
      <c r="AA29" s="8"/>
      <c r="AB29" s="8"/>
      <c r="AC29" s="8"/>
      <c r="AD29" s="8"/>
      <c r="AE29" s="31"/>
      <c r="AF29" s="8"/>
      <c r="AG29" s="31"/>
      <c r="AH29" s="8"/>
      <c r="AI29" s="31"/>
      <c r="AJ29" s="8"/>
      <c r="AK29" s="31"/>
      <c r="AL29" s="8"/>
      <c r="AM29" s="31"/>
      <c r="AN29" s="7"/>
      <c r="AO29" s="31"/>
      <c r="AP29" s="7"/>
      <c r="AQ29" s="31"/>
      <c r="AR29" s="7"/>
      <c r="AS29" s="20"/>
      <c r="AT29" s="7"/>
      <c r="AU29" s="20">
        <f t="shared" si="2"/>
        <v>281.31100000000004</v>
      </c>
    </row>
    <row r="30" spans="1:47" s="33" customFormat="1">
      <c r="A30" s="29">
        <v>18</v>
      </c>
      <c r="B30" s="6" t="s">
        <v>26</v>
      </c>
      <c r="C30" s="22">
        <v>3336.98</v>
      </c>
      <c r="D30" s="22">
        <f t="shared" si="1"/>
        <v>280.30631999999997</v>
      </c>
      <c r="E30" s="20">
        <v>82</v>
      </c>
      <c r="F30" s="7">
        <v>1</v>
      </c>
      <c r="G30" s="7"/>
      <c r="H30" s="8"/>
      <c r="I30" s="31">
        <v>36</v>
      </c>
      <c r="J30" s="8">
        <v>4</v>
      </c>
      <c r="K30" s="31">
        <v>18</v>
      </c>
      <c r="L30" s="8">
        <v>18</v>
      </c>
      <c r="M30" s="31"/>
      <c r="N30" s="8"/>
      <c r="O30" s="31">
        <v>2.75</v>
      </c>
      <c r="P30" s="8"/>
      <c r="Q30" s="31">
        <v>7</v>
      </c>
      <c r="R30" s="8">
        <v>7</v>
      </c>
      <c r="S30" s="31"/>
      <c r="T30" s="8"/>
      <c r="U30" s="8"/>
      <c r="V30" s="8"/>
      <c r="W30" s="8"/>
      <c r="X30" s="8"/>
      <c r="Y30" s="31"/>
      <c r="Z30" s="8"/>
      <c r="AA30" s="8"/>
      <c r="AB30" s="8"/>
      <c r="AC30" s="8"/>
      <c r="AD30" s="8"/>
      <c r="AE30" s="31"/>
      <c r="AF30" s="8"/>
      <c r="AG30" s="31"/>
      <c r="AH30" s="8"/>
      <c r="AI30" s="31">
        <v>59.169359999999998</v>
      </c>
      <c r="AJ30" s="8"/>
      <c r="AK30" s="31">
        <v>48</v>
      </c>
      <c r="AL30" s="8">
        <v>6</v>
      </c>
      <c r="AM30" s="31"/>
      <c r="AN30" s="7"/>
      <c r="AO30" s="31"/>
      <c r="AP30" s="7"/>
      <c r="AQ30" s="31">
        <v>27.386959999999998</v>
      </c>
      <c r="AR30" s="7">
        <v>5</v>
      </c>
      <c r="AS30" s="20"/>
      <c r="AT30" s="7"/>
      <c r="AU30" s="20">
        <f t="shared" si="2"/>
        <v>280.30632000000003</v>
      </c>
    </row>
    <row r="31" spans="1:47" s="33" customFormat="1">
      <c r="A31" s="29">
        <v>19</v>
      </c>
      <c r="B31" s="6" t="s">
        <v>10</v>
      </c>
      <c r="C31" s="30">
        <v>3334.4</v>
      </c>
      <c r="D31" s="22">
        <v>279803</v>
      </c>
      <c r="E31" s="20">
        <v>84</v>
      </c>
      <c r="F31" s="7">
        <v>1</v>
      </c>
      <c r="G31" s="7"/>
      <c r="H31" s="8"/>
      <c r="I31" s="31"/>
      <c r="J31" s="8"/>
      <c r="K31" s="31">
        <f>69+98.091</f>
        <v>167.09100000000001</v>
      </c>
      <c r="L31" s="8">
        <v>167</v>
      </c>
      <c r="M31" s="31" t="s">
        <v>61</v>
      </c>
      <c r="N31" s="8"/>
      <c r="O31" s="31">
        <v>1.325</v>
      </c>
      <c r="P31" s="8"/>
      <c r="Q31" s="31"/>
      <c r="R31" s="8"/>
      <c r="S31" s="31"/>
      <c r="T31" s="8"/>
      <c r="U31" s="8"/>
      <c r="V31" s="8"/>
      <c r="W31" s="8"/>
      <c r="X31" s="8"/>
      <c r="Y31" s="31"/>
      <c r="Z31" s="8"/>
      <c r="AA31" s="8"/>
      <c r="AB31" s="8"/>
      <c r="AC31" s="8"/>
      <c r="AD31" s="8"/>
      <c r="AE31" s="31"/>
      <c r="AF31" s="8"/>
      <c r="AG31" s="31"/>
      <c r="AH31" s="8"/>
      <c r="AI31" s="31"/>
      <c r="AJ31" s="8"/>
      <c r="AK31" s="31"/>
      <c r="AL31" s="8"/>
      <c r="AM31" s="31"/>
      <c r="AN31" s="7"/>
      <c r="AO31" s="31"/>
      <c r="AP31" s="7"/>
      <c r="AQ31" s="31">
        <v>27.386959999999998</v>
      </c>
      <c r="AR31" s="7">
        <v>5</v>
      </c>
      <c r="AS31" s="20"/>
      <c r="AT31" s="7"/>
      <c r="AU31" s="20">
        <f>AQ31+O31+K31+E31</f>
        <v>279.80295999999998</v>
      </c>
    </row>
    <row r="32" spans="1:47" s="34" customFormat="1">
      <c r="A32" s="24"/>
      <c r="B32" s="9"/>
      <c r="C32" s="25">
        <f>SUM(C13:C30)</f>
        <v>73303.12</v>
      </c>
      <c r="D32" s="25">
        <f t="shared" si="1"/>
        <v>62414.319156000012</v>
      </c>
      <c r="E32" s="23">
        <f>SUM(E13:E31)</f>
        <v>1253.7639999999999</v>
      </c>
      <c r="F32" s="27">
        <f>SUM(F13:F31)</f>
        <v>13</v>
      </c>
      <c r="G32" s="24">
        <f>SUM(G13:G31)</f>
        <v>58.457999999999998</v>
      </c>
      <c r="H32" s="26">
        <f t="shared" ref="H32:AN32" si="3">SUM(H13:H31)</f>
        <v>4</v>
      </c>
      <c r="I32" s="24">
        <f>SUM(I13:I31)</f>
        <v>1311.1166760000001</v>
      </c>
      <c r="J32" s="26">
        <f>SUM(J13:J31)</f>
        <v>222</v>
      </c>
      <c r="K32" s="24">
        <f>SUM(K13:K31)</f>
        <v>1641.6559999999999</v>
      </c>
      <c r="L32" s="26">
        <f t="shared" si="3"/>
        <v>1545</v>
      </c>
      <c r="M32" s="24">
        <f t="shared" si="3"/>
        <v>273.53284000000002</v>
      </c>
      <c r="N32" s="26">
        <f t="shared" si="3"/>
        <v>364</v>
      </c>
      <c r="O32" s="24">
        <f t="shared" si="3"/>
        <v>41.575000000000003</v>
      </c>
      <c r="P32" s="26">
        <f t="shared" si="3"/>
        <v>0</v>
      </c>
      <c r="Q32" s="24">
        <f t="shared" si="3"/>
        <v>283.54599999999999</v>
      </c>
      <c r="R32" s="26">
        <f t="shared" si="3"/>
        <v>268</v>
      </c>
      <c r="S32" s="24">
        <f t="shared" si="3"/>
        <v>63.524999999999999</v>
      </c>
      <c r="T32" s="26">
        <v>4</v>
      </c>
      <c r="U32" s="24">
        <f t="shared" si="3"/>
        <v>14.784000000000001</v>
      </c>
      <c r="V32" s="26">
        <f t="shared" si="3"/>
        <v>14</v>
      </c>
      <c r="W32" s="24">
        <f t="shared" si="3"/>
        <v>5.5</v>
      </c>
      <c r="X32" s="26">
        <f t="shared" si="3"/>
        <v>5</v>
      </c>
      <c r="Y32" s="24">
        <f t="shared" si="3"/>
        <v>3.0009999999999999</v>
      </c>
      <c r="Z32" s="26">
        <f t="shared" si="3"/>
        <v>3</v>
      </c>
      <c r="AA32" s="24">
        <f t="shared" si="3"/>
        <v>8.8000000000000007</v>
      </c>
      <c r="AB32" s="26">
        <f t="shared" si="3"/>
        <v>30</v>
      </c>
      <c r="AC32" s="24">
        <f t="shared" si="3"/>
        <v>56249</v>
      </c>
      <c r="AD32" s="24">
        <f t="shared" si="3"/>
        <v>26</v>
      </c>
      <c r="AE32" s="24">
        <f t="shared" si="3"/>
        <v>177.03559999999999</v>
      </c>
      <c r="AF32" s="26">
        <f t="shared" si="3"/>
        <v>2</v>
      </c>
      <c r="AG32" s="24">
        <f t="shared" si="3"/>
        <v>147.5</v>
      </c>
      <c r="AH32" s="26">
        <f t="shared" si="3"/>
        <v>24</v>
      </c>
      <c r="AI32" s="24">
        <f>SUM(AI13:AI31)</f>
        <v>272.45976000000002</v>
      </c>
      <c r="AJ32" s="26">
        <f>SUM(AJ13:AJ31)</f>
        <v>19</v>
      </c>
      <c r="AK32" s="24">
        <f>SUM(AK13:AK31)</f>
        <v>297.61940000000004</v>
      </c>
      <c r="AL32" s="26">
        <f>SUM(AL13:AL31)</f>
        <v>23</v>
      </c>
      <c r="AM32" s="24">
        <f t="shared" si="3"/>
        <v>8.9699999999999989</v>
      </c>
      <c r="AN32" s="26">
        <f t="shared" si="3"/>
        <v>23</v>
      </c>
      <c r="AO32" s="24">
        <f t="shared" ref="AO32:AT32" si="4">SUM(AO13:AO31)</f>
        <v>213.11599999999999</v>
      </c>
      <c r="AP32" s="26">
        <f t="shared" si="4"/>
        <v>3</v>
      </c>
      <c r="AQ32" s="24">
        <f t="shared" si="4"/>
        <v>82.160879999999992</v>
      </c>
      <c r="AR32" s="26">
        <f t="shared" si="4"/>
        <v>15</v>
      </c>
      <c r="AS32" s="23">
        <f t="shared" si="4"/>
        <v>7.1989999999999998</v>
      </c>
      <c r="AT32" s="24">
        <f t="shared" si="4"/>
        <v>7</v>
      </c>
      <c r="AU32" s="23">
        <f t="shared" si="2"/>
        <v>62414.319156000005</v>
      </c>
    </row>
    <row r="33" spans="1:47" s="12" customFormat="1" ht="46.5" customHeight="1">
      <c r="A33" s="50" t="s">
        <v>39</v>
      </c>
      <c r="B33" s="50"/>
      <c r="C33" s="50"/>
      <c r="D33" s="50"/>
      <c r="E33" s="39" t="s">
        <v>71</v>
      </c>
      <c r="F33" s="39"/>
      <c r="G33" s="39" t="s">
        <v>28</v>
      </c>
      <c r="H33" s="39"/>
      <c r="I33" s="39" t="s">
        <v>47</v>
      </c>
      <c r="J33" s="39"/>
      <c r="K33" s="39" t="s">
        <v>27</v>
      </c>
      <c r="L33" s="39"/>
      <c r="M33" s="39" t="s">
        <v>44</v>
      </c>
      <c r="N33" s="39"/>
      <c r="O33" s="39" t="s">
        <v>43</v>
      </c>
      <c r="P33" s="39"/>
      <c r="Q33" s="39" t="s">
        <v>27</v>
      </c>
      <c r="R33" s="39"/>
      <c r="S33" s="39" t="s">
        <v>74</v>
      </c>
      <c r="T33" s="39"/>
      <c r="U33" s="39" t="s">
        <v>69</v>
      </c>
      <c r="V33" s="39"/>
      <c r="W33" s="39" t="s">
        <v>28</v>
      </c>
      <c r="X33" s="39"/>
      <c r="Y33" s="39" t="s">
        <v>27</v>
      </c>
      <c r="Z33" s="39"/>
      <c r="AA33" s="39" t="s">
        <v>68</v>
      </c>
      <c r="AB33" s="39"/>
      <c r="AC33" s="39" t="s">
        <v>74</v>
      </c>
      <c r="AD33" s="39"/>
      <c r="AE33" s="39" t="s">
        <v>76</v>
      </c>
      <c r="AF33" s="39"/>
      <c r="AG33" s="39" t="s">
        <v>28</v>
      </c>
      <c r="AH33" s="39"/>
      <c r="AI33" s="39" t="s">
        <v>47</v>
      </c>
      <c r="AJ33" s="39"/>
      <c r="AK33" s="39" t="s">
        <v>47</v>
      </c>
      <c r="AL33" s="39"/>
      <c r="AM33" s="39" t="s">
        <v>76</v>
      </c>
      <c r="AN33" s="39"/>
      <c r="AO33" s="39" t="s">
        <v>28</v>
      </c>
      <c r="AP33" s="39"/>
      <c r="AQ33" s="46" t="s">
        <v>74</v>
      </c>
      <c r="AR33" s="47"/>
      <c r="AS33" s="39" t="s">
        <v>28</v>
      </c>
      <c r="AT33" s="39"/>
      <c r="AU33" s="35"/>
    </row>
    <row r="34" spans="1:47" s="12" customFormat="1" ht="21.75" customHeight="1">
      <c r="A34" s="50" t="s">
        <v>30</v>
      </c>
      <c r="B34" s="50"/>
      <c r="C34" s="50"/>
      <c r="D34" s="50"/>
      <c r="E34" s="39" t="s">
        <v>65</v>
      </c>
      <c r="F34" s="39"/>
      <c r="G34" s="39" t="s">
        <v>62</v>
      </c>
      <c r="H34" s="39"/>
      <c r="I34" s="39" t="s">
        <v>73</v>
      </c>
      <c r="J34" s="39"/>
      <c r="K34" s="39" t="s">
        <v>64</v>
      </c>
      <c r="L34" s="39"/>
      <c r="M34" s="39" t="s">
        <v>66</v>
      </c>
      <c r="N34" s="39"/>
      <c r="O34" s="39" t="s">
        <v>67</v>
      </c>
      <c r="P34" s="39"/>
      <c r="Q34" s="39" t="s">
        <v>64</v>
      </c>
      <c r="R34" s="39"/>
      <c r="S34" s="39" t="s">
        <v>75</v>
      </c>
      <c r="T34" s="39"/>
      <c r="U34" s="39" t="s">
        <v>70</v>
      </c>
      <c r="V34" s="39"/>
      <c r="W34" s="39" t="s">
        <v>62</v>
      </c>
      <c r="X34" s="39"/>
      <c r="Y34" s="39" t="s">
        <v>64</v>
      </c>
      <c r="Z34" s="39"/>
      <c r="AA34" s="39"/>
      <c r="AB34" s="39"/>
      <c r="AC34" s="39" t="s">
        <v>75</v>
      </c>
      <c r="AD34" s="39"/>
      <c r="AE34" s="39" t="s">
        <v>77</v>
      </c>
      <c r="AF34" s="39"/>
      <c r="AG34" s="39" t="s">
        <v>62</v>
      </c>
      <c r="AH34" s="39"/>
      <c r="AI34" s="39" t="s">
        <v>72</v>
      </c>
      <c r="AJ34" s="39"/>
      <c r="AK34" s="39" t="s">
        <v>72</v>
      </c>
      <c r="AL34" s="39"/>
      <c r="AM34" s="39" t="s">
        <v>77</v>
      </c>
      <c r="AN34" s="39"/>
      <c r="AO34" s="39" t="s">
        <v>78</v>
      </c>
      <c r="AP34" s="39"/>
      <c r="AQ34" s="39" t="s">
        <v>75</v>
      </c>
      <c r="AR34" s="39"/>
      <c r="AS34" s="39" t="s">
        <v>62</v>
      </c>
      <c r="AT34" s="39"/>
      <c r="AU34" s="35"/>
    </row>
    <row r="35" spans="1:47" s="12" customFormat="1" ht="15" customHeight="1">
      <c r="A35" s="50" t="s">
        <v>63</v>
      </c>
      <c r="B35" s="50"/>
      <c r="C35" s="50"/>
      <c r="D35" s="50"/>
      <c r="E35" s="39" t="s">
        <v>40</v>
      </c>
      <c r="F35" s="39"/>
      <c r="G35" s="39" t="s">
        <v>40</v>
      </c>
      <c r="H35" s="39"/>
      <c r="I35" s="39" t="s">
        <v>41</v>
      </c>
      <c r="J35" s="39"/>
      <c r="K35" s="39" t="s">
        <v>41</v>
      </c>
      <c r="L35" s="39"/>
      <c r="M35" s="39" t="s">
        <v>42</v>
      </c>
      <c r="N35" s="39"/>
      <c r="O35" s="39" t="s">
        <v>41</v>
      </c>
      <c r="P35" s="39"/>
      <c r="Q35" s="39" t="s">
        <v>41</v>
      </c>
      <c r="R35" s="39"/>
      <c r="S35" s="39" t="s">
        <v>41</v>
      </c>
      <c r="T35" s="39"/>
      <c r="U35" s="39" t="s">
        <v>42</v>
      </c>
      <c r="V35" s="39"/>
      <c r="W35" s="39" t="s">
        <v>40</v>
      </c>
      <c r="X35" s="39"/>
      <c r="Y35" s="39" t="s">
        <v>41</v>
      </c>
      <c r="Z35" s="39"/>
      <c r="AA35" s="39"/>
      <c r="AB35" s="39"/>
      <c r="AC35" s="39" t="s">
        <v>41</v>
      </c>
      <c r="AD35" s="39"/>
      <c r="AE35" s="39" t="s">
        <v>41</v>
      </c>
      <c r="AF35" s="39"/>
      <c r="AG35" s="39" t="s">
        <v>40</v>
      </c>
      <c r="AH35" s="39"/>
      <c r="AI35" s="39" t="s">
        <v>41</v>
      </c>
      <c r="AJ35" s="39"/>
      <c r="AK35" s="39" t="s">
        <v>41</v>
      </c>
      <c r="AL35" s="39"/>
      <c r="AM35" s="39" t="s">
        <v>41</v>
      </c>
      <c r="AN35" s="39"/>
      <c r="AO35" s="39" t="s">
        <v>40</v>
      </c>
      <c r="AP35" s="39"/>
      <c r="AQ35" s="39" t="s">
        <v>41</v>
      </c>
      <c r="AR35" s="39"/>
      <c r="AS35" s="39" t="s">
        <v>40</v>
      </c>
      <c r="AT35" s="39"/>
      <c r="AU35" s="35"/>
    </row>
    <row r="37" spans="1:47">
      <c r="E37" s="12" t="s">
        <v>61</v>
      </c>
      <c r="K37" s="11" t="s">
        <v>61</v>
      </c>
      <c r="AF37" s="12" t="s">
        <v>61</v>
      </c>
    </row>
    <row r="39" spans="1:47">
      <c r="E39" s="13" t="s">
        <v>61</v>
      </c>
      <c r="AN39" s="12" t="s">
        <v>61</v>
      </c>
      <c r="AO39" s="12" t="s">
        <v>61</v>
      </c>
    </row>
    <row r="40" spans="1:47">
      <c r="F40" s="13" t="s">
        <v>61</v>
      </c>
    </row>
  </sheetData>
  <mergeCells count="134">
    <mergeCell ref="AQ34:AR34"/>
    <mergeCell ref="AQ35:AR35"/>
    <mergeCell ref="AS4:AT4"/>
    <mergeCell ref="AS5:AS11"/>
    <mergeCell ref="AT5:AT11"/>
    <mergeCell ref="AS33:AT33"/>
    <mergeCell ref="AS34:AT34"/>
    <mergeCell ref="AS35:AT35"/>
    <mergeCell ref="AQ4:AR4"/>
    <mergeCell ref="AQ5:AQ11"/>
    <mergeCell ref="AE33:AF33"/>
    <mergeCell ref="AG33:AH33"/>
    <mergeCell ref="AM33:AN33"/>
    <mergeCell ref="AG5:AG11"/>
    <mergeCell ref="AH5:AH11"/>
    <mergeCell ref="AM5:AM11"/>
    <mergeCell ref="AN5:AN11"/>
    <mergeCell ref="AK5:AK11"/>
    <mergeCell ref="AL5:AL11"/>
    <mergeCell ref="AO4:AP4"/>
    <mergeCell ref="AO5:AO11"/>
    <mergeCell ref="AP5:AP11"/>
    <mergeCell ref="AO33:AP33"/>
    <mergeCell ref="AO34:AP34"/>
    <mergeCell ref="AB5:AB11"/>
    <mergeCell ref="AA35:AB35"/>
    <mergeCell ref="S35:T35"/>
    <mergeCell ref="U35:V35"/>
    <mergeCell ref="W35:X35"/>
    <mergeCell ref="Y35:Z35"/>
    <mergeCell ref="AC4:AD4"/>
    <mergeCell ref="AE4:AF4"/>
    <mergeCell ref="AG4:AH4"/>
    <mergeCell ref="AM4:AN4"/>
    <mergeCell ref="AK4:AL4"/>
    <mergeCell ref="AI4:AJ4"/>
    <mergeCell ref="AI5:AI11"/>
    <mergeCell ref="AJ5:AJ11"/>
    <mergeCell ref="AC5:AC11"/>
    <mergeCell ref="AD5:AD11"/>
    <mergeCell ref="AE5:AE11"/>
    <mergeCell ref="AF5:AF11"/>
    <mergeCell ref="AC33:AD33"/>
    <mergeCell ref="A34:D34"/>
    <mergeCell ref="E34:F34"/>
    <mergeCell ref="G34:H34"/>
    <mergeCell ref="I34:J34"/>
    <mergeCell ref="A35:D35"/>
    <mergeCell ref="E35:F35"/>
    <mergeCell ref="G35:H35"/>
    <mergeCell ref="I35:J35"/>
    <mergeCell ref="Y33:Z33"/>
    <mergeCell ref="Y34:Z34"/>
    <mergeCell ref="M35:N35"/>
    <mergeCell ref="O35:P35"/>
    <mergeCell ref="Q35:R35"/>
    <mergeCell ref="AO35:AP35"/>
    <mergeCell ref="K34:L34"/>
    <mergeCell ref="M34:N34"/>
    <mergeCell ref="O34:P34"/>
    <mergeCell ref="Q34:R34"/>
    <mergeCell ref="S34:T34"/>
    <mergeCell ref="U34:V34"/>
    <mergeCell ref="W34:X34"/>
    <mergeCell ref="K35:L35"/>
    <mergeCell ref="AA34:AB34"/>
    <mergeCell ref="AC35:AD35"/>
    <mergeCell ref="AE35:AF35"/>
    <mergeCell ref="AG35:AH35"/>
    <mergeCell ref="AM35:AN35"/>
    <mergeCell ref="AC34:AD34"/>
    <mergeCell ref="AE34:AF34"/>
    <mergeCell ref="AG34:AH34"/>
    <mergeCell ref="AM34:AN34"/>
    <mergeCell ref="AA4:AB4"/>
    <mergeCell ref="W5:W11"/>
    <mergeCell ref="X5:X11"/>
    <mergeCell ref="A33:D33"/>
    <mergeCell ref="E33:F33"/>
    <mergeCell ref="G33:H33"/>
    <mergeCell ref="I33:J33"/>
    <mergeCell ref="K33:L33"/>
    <mergeCell ref="M33:N33"/>
    <mergeCell ref="U33:V33"/>
    <mergeCell ref="W33:X33"/>
    <mergeCell ref="AA33:AB33"/>
    <mergeCell ref="A4:A11"/>
    <mergeCell ref="B4:B11"/>
    <mergeCell ref="C4:C11"/>
    <mergeCell ref="D4:D11"/>
    <mergeCell ref="E4:F4"/>
    <mergeCell ref="G4:H4"/>
    <mergeCell ref="Q4:R4"/>
    <mergeCell ref="S4:T4"/>
    <mergeCell ref="AQ33:AR33"/>
    <mergeCell ref="Q5:Q11"/>
    <mergeCell ref="R5:R11"/>
    <mergeCell ref="S5:S11"/>
    <mergeCell ref="T5:T11"/>
    <mergeCell ref="U5:U11"/>
    <mergeCell ref="V5:V11"/>
    <mergeCell ref="Y5:Y11"/>
    <mergeCell ref="I5:I11"/>
    <mergeCell ref="J5:J11"/>
    <mergeCell ref="K5:K11"/>
    <mergeCell ref="L5:L11"/>
    <mergeCell ref="E5:E11"/>
    <mergeCell ref="F5:F11"/>
    <mergeCell ref="G5:G11"/>
    <mergeCell ref="H5:H11"/>
    <mergeCell ref="AU4:AU10"/>
    <mergeCell ref="AK33:AL33"/>
    <mergeCell ref="AK34:AL34"/>
    <mergeCell ref="AK35:AL35"/>
    <mergeCell ref="I4:J4"/>
    <mergeCell ref="K4:L4"/>
    <mergeCell ref="M4:N4"/>
    <mergeCell ref="AI33:AJ33"/>
    <mergeCell ref="AI34:AJ34"/>
    <mergeCell ref="AI35:AJ35"/>
    <mergeCell ref="O4:P4"/>
    <mergeCell ref="Z5:Z11"/>
    <mergeCell ref="AA5:AA11"/>
    <mergeCell ref="M5:M11"/>
    <mergeCell ref="N5:N11"/>
    <mergeCell ref="O5:O11"/>
    <mergeCell ref="P5:P11"/>
    <mergeCell ref="O33:P33"/>
    <mergeCell ref="Q33:R33"/>
    <mergeCell ref="S33:T33"/>
    <mergeCell ref="AR5:AR11"/>
    <mergeCell ref="U4:V4"/>
    <mergeCell ref="W4:X4"/>
    <mergeCell ref="Y4:Z4"/>
  </mergeCells>
  <phoneticPr fontId="1" type="noConversion"/>
  <pageMargins left="0.23" right="0.17" top="0.32" bottom="0.41" header="0.23" footer="0.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Комфорт 2015</vt:lpstr>
      <vt:lpstr>'Комфорт 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_jk_</cp:lastModifiedBy>
  <cp:lastPrinted>2016-03-01T05:10:42Z</cp:lastPrinted>
  <dcterms:created xsi:type="dcterms:W3CDTF">1996-10-08T23:32:33Z</dcterms:created>
  <dcterms:modified xsi:type="dcterms:W3CDTF">2016-04-06T15:24:18Z</dcterms:modified>
</cp:coreProperties>
</file>